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2025\Инвестиционные программы\Проекты ИП\ПЭС 2\Доработан 2\Распоряжение\"/>
    </mc:Choice>
  </mc:AlternateContent>
  <bookViews>
    <workbookView xWindow="0" yWindow="0" windowWidth="25200" windowHeight="11385" tabRatio="593"/>
  </bookViews>
  <sheets>
    <sheet name="1" sheetId="15" r:id="rId1"/>
    <sheet name="2" sheetId="16" r:id="rId2"/>
    <sheet name="3.1" sheetId="24" r:id="rId3"/>
    <sheet name="3.2" sheetId="37" r:id="rId4"/>
    <sheet name="3.3" sheetId="38" r:id="rId5"/>
    <sheet name="3.4" sheetId="39" r:id="rId6"/>
    <sheet name="3.5" sheetId="40" r:id="rId7"/>
    <sheet name="3.6" sheetId="41" r:id="rId8"/>
    <sheet name="4" sheetId="17" r:id="rId9"/>
    <sheet name="5" sheetId="18" r:id="rId10"/>
    <sheet name="6" sheetId="19" r:id="rId11"/>
    <sheet name="7" sheetId="20" r:id="rId12"/>
    <sheet name="8" sheetId="26" r:id="rId13"/>
  </sheets>
  <definedNames>
    <definedName name="_xlnm.Print_Titles" localSheetId="0">'1'!$19:$19</definedName>
    <definedName name="_xlnm.Print_Titles" localSheetId="1">'2'!$19:$19</definedName>
    <definedName name="_xlnm.Print_Titles" localSheetId="2">'3.1'!$20:$20</definedName>
    <definedName name="_xlnm.Print_Titles" localSheetId="3">'3.2'!$20:$20</definedName>
    <definedName name="_xlnm.Print_Titles" localSheetId="4">'3.3'!$20:$20</definedName>
    <definedName name="_xlnm.Print_Titles" localSheetId="5">'3.4'!$20:$20</definedName>
    <definedName name="_xlnm.Print_Titles" localSheetId="6">'3.5'!$20:$20</definedName>
    <definedName name="_xlnm.Print_Titles" localSheetId="7">'3.6'!$20:$20</definedName>
    <definedName name="_xlnm.Print_Titles" localSheetId="8">'4'!$21:$21</definedName>
    <definedName name="_xlnm.Print_Titles" localSheetId="9">'5'!$20:$20</definedName>
    <definedName name="_xlnm.Print_Titles" localSheetId="10">'6'!$21:$21</definedName>
    <definedName name="_xlnm.Print_Titles" localSheetId="11">'7'!$20:$20</definedName>
    <definedName name="_xlnm.Print_Titles" localSheetId="12">'8'!$22:$22</definedName>
    <definedName name="_xlnm.Print_Area" localSheetId="0">'1'!$A$1:$AS$79</definedName>
    <definedName name="_xlnm.Print_Area" localSheetId="1">'2'!$A$1:$T$79</definedName>
    <definedName name="_xlnm.Print_Area" localSheetId="2">'3.1'!$A$1:$Z$78</definedName>
    <definedName name="_xlnm.Print_Area" localSheetId="3">'3.2'!$A$1:$Z$78</definedName>
    <definedName name="_xlnm.Print_Area" localSheetId="4">'3.3'!$A$1:$Z$78</definedName>
    <definedName name="_xlnm.Print_Area" localSheetId="5">'3.4'!$A$1:$Z$78</definedName>
    <definedName name="_xlnm.Print_Area" localSheetId="6">'3.5'!$A$1:$Z$78</definedName>
    <definedName name="_xlnm.Print_Area" localSheetId="7">'3.6'!$A$1:$Z$78</definedName>
    <definedName name="_xlnm.Print_Area" localSheetId="8">'4'!$A$1:$BA$81</definedName>
    <definedName name="_xlnm.Print_Area" localSheetId="9">'5'!$A$1:$AL$79</definedName>
    <definedName name="_xlnm.Print_Area" localSheetId="10">'6'!$A$1:$AM$81</definedName>
    <definedName name="_xlnm.Print_Area" localSheetId="11">'7'!$A$1:$BG$80</definedName>
    <definedName name="_xlnm.Print_Area" localSheetId="12">'8'!$A$1:$I$92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8" i="20" l="1"/>
  <c r="F28" i="20"/>
  <c r="G28" i="20"/>
  <c r="H28" i="20"/>
  <c r="I28" i="20"/>
  <c r="J28" i="20"/>
  <c r="D28" i="20"/>
  <c r="L28" i="20"/>
  <c r="M28" i="20"/>
  <c r="N28" i="20"/>
  <c r="O28" i="20"/>
  <c r="P28" i="20"/>
  <c r="Q28" i="20"/>
  <c r="R28" i="20"/>
  <c r="S28" i="20"/>
  <c r="T28" i="20"/>
  <c r="U28" i="20"/>
  <c r="V28" i="20"/>
  <c r="W28" i="20"/>
  <c r="X28" i="20"/>
  <c r="Y28" i="20"/>
  <c r="Z28" i="20"/>
  <c r="AA28" i="20"/>
  <c r="AB28" i="20"/>
  <c r="AC28" i="20"/>
  <c r="AD28" i="20"/>
  <c r="AE28" i="20"/>
  <c r="AF28" i="20"/>
  <c r="AG28" i="20"/>
  <c r="AH28" i="20"/>
  <c r="AI28" i="20"/>
  <c r="AJ28" i="20"/>
  <c r="AK28" i="20"/>
  <c r="AL28" i="20"/>
  <c r="AM28" i="20"/>
  <c r="AN28" i="20"/>
  <c r="AO28" i="20"/>
  <c r="AP28" i="20"/>
  <c r="AQ28" i="20"/>
  <c r="AR28" i="20"/>
  <c r="AS28" i="20"/>
  <c r="AT28" i="20"/>
  <c r="AU28" i="20"/>
  <c r="AV28" i="20"/>
  <c r="AW28" i="20"/>
  <c r="AX28" i="20"/>
  <c r="AY28" i="20"/>
  <c r="AZ28" i="20"/>
  <c r="BA28" i="20"/>
  <c r="BB28" i="20"/>
  <c r="BC28" i="20"/>
  <c r="BD28" i="20"/>
  <c r="BE28" i="20"/>
  <c r="BF28" i="20"/>
  <c r="BG28" i="20"/>
  <c r="K28" i="20"/>
  <c r="E29" i="19"/>
  <c r="F29" i="19"/>
  <c r="G29" i="19"/>
  <c r="H29" i="19"/>
  <c r="I29" i="19"/>
  <c r="J29" i="19"/>
  <c r="K29" i="19"/>
  <c r="L29" i="19"/>
  <c r="M29" i="19"/>
  <c r="N29" i="19"/>
  <c r="O29" i="19"/>
  <c r="P29" i="19"/>
  <c r="Q29" i="19"/>
  <c r="R29" i="19"/>
  <c r="S29" i="19"/>
  <c r="T29" i="19"/>
  <c r="U29" i="19"/>
  <c r="V29" i="19"/>
  <c r="W29" i="19"/>
  <c r="X29" i="19"/>
  <c r="Y29" i="19"/>
  <c r="Z29" i="19"/>
  <c r="AA29" i="19"/>
  <c r="AB29" i="19"/>
  <c r="AC29" i="19"/>
  <c r="AD29" i="19"/>
  <c r="AE29" i="19"/>
  <c r="AF29" i="19"/>
  <c r="AG29" i="19"/>
  <c r="AH29" i="19"/>
  <c r="AI29" i="19"/>
  <c r="AJ29" i="19"/>
  <c r="AK29" i="19"/>
  <c r="AL29" i="19"/>
  <c r="AM29" i="19"/>
  <c r="D29" i="19"/>
  <c r="E27" i="18"/>
  <c r="F27" i="18"/>
  <c r="G27" i="18"/>
  <c r="H27" i="18"/>
  <c r="I27" i="18"/>
  <c r="J27" i="18"/>
  <c r="K27" i="18"/>
  <c r="L27" i="18"/>
  <c r="M27" i="18"/>
  <c r="N27" i="18"/>
  <c r="O27" i="18"/>
  <c r="P27" i="18"/>
  <c r="Q27" i="18"/>
  <c r="R27" i="18"/>
  <c r="S27" i="18"/>
  <c r="T27" i="18"/>
  <c r="U27" i="18"/>
  <c r="V27" i="18"/>
  <c r="W27" i="18"/>
  <c r="X27" i="18"/>
  <c r="Y27" i="18"/>
  <c r="Z27" i="18"/>
  <c r="AA27" i="18"/>
  <c r="AB27" i="18"/>
  <c r="AC27" i="18"/>
  <c r="AD27" i="18"/>
  <c r="AE27" i="18"/>
  <c r="AF27" i="18"/>
  <c r="AG27" i="18"/>
  <c r="AH27" i="18"/>
  <c r="AI27" i="18"/>
  <c r="AJ27" i="18"/>
  <c r="AK27" i="18"/>
  <c r="AL27" i="18"/>
  <c r="D27" i="18"/>
  <c r="E29" i="17"/>
  <c r="F29" i="17"/>
  <c r="G29" i="17"/>
  <c r="H29" i="17"/>
  <c r="I29" i="17"/>
  <c r="J29" i="17"/>
  <c r="K29" i="17"/>
  <c r="L29" i="17"/>
  <c r="M29" i="17"/>
  <c r="N29" i="17"/>
  <c r="O29" i="17"/>
  <c r="P29" i="17"/>
  <c r="Q29" i="17"/>
  <c r="R29" i="17"/>
  <c r="S29" i="17"/>
  <c r="T29" i="17"/>
  <c r="U29" i="17"/>
  <c r="V29" i="17"/>
  <c r="W29" i="17"/>
  <c r="X29" i="17"/>
  <c r="Y29" i="17"/>
  <c r="Z29" i="17"/>
  <c r="AA29" i="17"/>
  <c r="AB29" i="17"/>
  <c r="AC29" i="17"/>
  <c r="AD29" i="17"/>
  <c r="AE29" i="17"/>
  <c r="AF29" i="17"/>
  <c r="AG29" i="17"/>
  <c r="AH29" i="17"/>
  <c r="AI29" i="17"/>
  <c r="AJ29" i="17"/>
  <c r="AK29" i="17"/>
  <c r="AL29" i="17"/>
  <c r="AM29" i="17"/>
  <c r="AN29" i="17"/>
  <c r="AO29" i="17"/>
  <c r="AP29" i="17"/>
  <c r="AQ29" i="17"/>
  <c r="AR29" i="17"/>
  <c r="AS29" i="17"/>
  <c r="AT29" i="17"/>
  <c r="AU29" i="17"/>
  <c r="AV29" i="17"/>
  <c r="AW29" i="17"/>
  <c r="AX29" i="17"/>
  <c r="AY29" i="17"/>
  <c r="AZ29" i="17"/>
  <c r="BA29" i="17"/>
  <c r="D29" i="17"/>
  <c r="Z28" i="41"/>
  <c r="Y28" i="41"/>
  <c r="X28" i="41"/>
  <c r="W28" i="41"/>
  <c r="V28" i="41"/>
  <c r="U28" i="41"/>
  <c r="T28" i="41"/>
  <c r="S28" i="41"/>
  <c r="R28" i="41"/>
  <c r="Q28" i="41"/>
  <c r="P28" i="41"/>
  <c r="O28" i="41"/>
  <c r="N28" i="41"/>
  <c r="M28" i="41"/>
  <c r="L28" i="41"/>
  <c r="K28" i="41"/>
  <c r="J28" i="41"/>
  <c r="I28" i="41"/>
  <c r="H28" i="41"/>
  <c r="G28" i="41"/>
  <c r="F28" i="41"/>
  <c r="E28" i="41"/>
  <c r="D28" i="41"/>
  <c r="Z28" i="40"/>
  <c r="Y28" i="40"/>
  <c r="X28" i="40"/>
  <c r="W28" i="40"/>
  <c r="V28" i="40"/>
  <c r="U28" i="40"/>
  <c r="T28" i="40"/>
  <c r="S28" i="40"/>
  <c r="R28" i="40"/>
  <c r="Q28" i="40"/>
  <c r="P28" i="40"/>
  <c r="O28" i="40"/>
  <c r="N28" i="40"/>
  <c r="M28" i="40"/>
  <c r="L28" i="40"/>
  <c r="K28" i="40"/>
  <c r="J28" i="40"/>
  <c r="I28" i="40"/>
  <c r="H28" i="40"/>
  <c r="G28" i="40"/>
  <c r="F28" i="40"/>
  <c r="E28" i="40"/>
  <c r="D28" i="40"/>
  <c r="Z28" i="39"/>
  <c r="Y28" i="39"/>
  <c r="X28" i="39"/>
  <c r="W28" i="39"/>
  <c r="V28" i="39"/>
  <c r="U28" i="39"/>
  <c r="T28" i="39"/>
  <c r="S28" i="39"/>
  <c r="R28" i="39"/>
  <c r="Q28" i="39"/>
  <c r="P28" i="39"/>
  <c r="O28" i="39"/>
  <c r="N28" i="39"/>
  <c r="M28" i="39"/>
  <c r="L28" i="39"/>
  <c r="K28" i="39"/>
  <c r="J28" i="39"/>
  <c r="I28" i="39"/>
  <c r="H28" i="39"/>
  <c r="G28" i="39"/>
  <c r="F28" i="39"/>
  <c r="E28" i="39"/>
  <c r="D28" i="39"/>
  <c r="Z28" i="38"/>
  <c r="Y28" i="38"/>
  <c r="X28" i="38"/>
  <c r="W28" i="38"/>
  <c r="V28" i="38"/>
  <c r="U28" i="38"/>
  <c r="T28" i="38"/>
  <c r="S28" i="38"/>
  <c r="R28" i="38"/>
  <c r="Q28" i="38"/>
  <c r="P28" i="38"/>
  <c r="O28" i="38"/>
  <c r="N28" i="38"/>
  <c r="M28" i="38"/>
  <c r="L28" i="38"/>
  <c r="K28" i="38"/>
  <c r="J28" i="38"/>
  <c r="I28" i="38"/>
  <c r="H28" i="38"/>
  <c r="G28" i="38"/>
  <c r="F28" i="38"/>
  <c r="E28" i="38"/>
  <c r="D28" i="38"/>
  <c r="Z28" i="37"/>
  <c r="Y28" i="37"/>
  <c r="X28" i="37"/>
  <c r="W28" i="37"/>
  <c r="V28" i="37"/>
  <c r="U28" i="37"/>
  <c r="T28" i="37"/>
  <c r="S28" i="37"/>
  <c r="R28" i="37"/>
  <c r="Q28" i="37"/>
  <c r="P28" i="37"/>
  <c r="O28" i="37"/>
  <c r="N28" i="37"/>
  <c r="M28" i="37"/>
  <c r="L28" i="37"/>
  <c r="K28" i="37"/>
  <c r="J28" i="37"/>
  <c r="I28" i="37"/>
  <c r="H28" i="37"/>
  <c r="G28" i="37"/>
  <c r="F28" i="37"/>
  <c r="E28" i="37"/>
  <c r="D28" i="37"/>
  <c r="E28" i="24"/>
  <c r="F28" i="24"/>
  <c r="G28" i="24"/>
  <c r="H28" i="24"/>
  <c r="I28" i="24"/>
  <c r="J28" i="24"/>
  <c r="K28" i="24"/>
  <c r="L28" i="24"/>
  <c r="M28" i="24"/>
  <c r="N28" i="24"/>
  <c r="O28" i="24"/>
  <c r="P28" i="24"/>
  <c r="Q28" i="24"/>
  <c r="R28" i="24"/>
  <c r="S28" i="24"/>
  <c r="T28" i="24"/>
  <c r="U28" i="24"/>
  <c r="V28" i="24"/>
  <c r="W28" i="24"/>
  <c r="X28" i="24"/>
  <c r="Y28" i="24"/>
  <c r="Z28" i="24"/>
  <c r="D28" i="24"/>
  <c r="S27" i="16"/>
  <c r="T27" i="16"/>
  <c r="R27" i="16"/>
  <c r="Q27" i="16"/>
  <c r="P27" i="16"/>
  <c r="O27" i="16"/>
  <c r="N27" i="16"/>
  <c r="H27" i="16"/>
  <c r="I27" i="16"/>
  <c r="J27" i="16"/>
  <c r="K27" i="16"/>
  <c r="G27" i="16"/>
  <c r="AM58" i="19" l="1"/>
  <c r="AM59" i="19" s="1"/>
  <c r="AM52" i="19"/>
  <c r="AL52" i="19"/>
  <c r="AK52" i="19"/>
  <c r="AK50" i="19" s="1"/>
  <c r="AK24" i="19" s="1"/>
  <c r="AJ52" i="19"/>
  <c r="AJ50" i="19" s="1"/>
  <c r="AJ24" i="19" s="1"/>
  <c r="AI52" i="19"/>
  <c r="AI50" i="19" s="1"/>
  <c r="AI24" i="19" s="1"/>
  <c r="AI22" i="19" s="1"/>
  <c r="AH52" i="19"/>
  <c r="AH50" i="19" s="1"/>
  <c r="AH24" i="19" s="1"/>
  <c r="AM51" i="19"/>
  <c r="AM50" i="19" s="1"/>
  <c r="AM24" i="19" s="1"/>
  <c r="AL51" i="19"/>
  <c r="AK51" i="19"/>
  <c r="AJ51" i="19"/>
  <c r="AI51" i="19"/>
  <c r="AH51" i="19"/>
  <c r="AL50" i="19"/>
  <c r="AL24" i="19" s="1"/>
  <c r="AL22" i="19" s="1"/>
  <c r="AM28" i="19"/>
  <c r="AL28" i="19"/>
  <c r="AK28" i="19"/>
  <c r="AJ28" i="19"/>
  <c r="AI28" i="19"/>
  <c r="AH28" i="19"/>
  <c r="AK22" i="19" l="1"/>
  <c r="AM22" i="19"/>
  <c r="AH22" i="19"/>
  <c r="AJ22" i="19"/>
  <c r="M21" i="16"/>
  <c r="M23" i="16"/>
  <c r="M25" i="16"/>
  <c r="M27" i="16"/>
  <c r="M28" i="16"/>
  <c r="M29" i="16"/>
  <c r="M30" i="16"/>
  <c r="M31" i="16"/>
  <c r="M32" i="16"/>
  <c r="M33" i="16"/>
  <c r="M34" i="16"/>
  <c r="M35" i="16"/>
  <c r="M36" i="16"/>
  <c r="M37" i="16"/>
  <c r="M38" i="16"/>
  <c r="M39" i="16"/>
  <c r="M40" i="16"/>
  <c r="M41" i="16"/>
  <c r="M42" i="16"/>
  <c r="M43" i="16"/>
  <c r="M44" i="16"/>
  <c r="M45" i="16"/>
  <c r="M46" i="16"/>
  <c r="M47" i="16"/>
  <c r="M52" i="16"/>
  <c r="M53" i="16"/>
  <c r="M54" i="16"/>
  <c r="M55" i="16"/>
  <c r="M60" i="16"/>
  <c r="M61" i="16"/>
  <c r="M62" i="16"/>
  <c r="M63" i="16"/>
  <c r="M64" i="16"/>
  <c r="M65" i="16"/>
  <c r="M66" i="16"/>
  <c r="M67" i="16"/>
  <c r="M68" i="16"/>
  <c r="M69" i="16"/>
  <c r="M70" i="16"/>
  <c r="M71" i="16"/>
  <c r="M72" i="16"/>
  <c r="M75" i="16"/>
  <c r="T79" i="16" l="1"/>
  <c r="M79" i="16" s="1"/>
  <c r="T78" i="16"/>
  <c r="M78" i="16" s="1"/>
  <c r="T77" i="16"/>
  <c r="M77" i="16" s="1"/>
  <c r="Q76" i="16"/>
  <c r="Q26" i="16" s="1"/>
  <c r="P76" i="16"/>
  <c r="P26" i="16" s="1"/>
  <c r="O76" i="16"/>
  <c r="O26" i="16" s="1"/>
  <c r="N76" i="16"/>
  <c r="T59" i="16"/>
  <c r="M59" i="16" s="1"/>
  <c r="S58" i="16"/>
  <c r="R58" i="16"/>
  <c r="R56" i="16" s="1"/>
  <c r="Q58" i="16"/>
  <c r="P58" i="16"/>
  <c r="P56" i="16" s="1"/>
  <c r="O58" i="16"/>
  <c r="N58" i="16"/>
  <c r="N56" i="16" s="1"/>
  <c r="N57" i="16" s="1"/>
  <c r="S56" i="16"/>
  <c r="S57" i="16" s="1"/>
  <c r="Q56" i="16"/>
  <c r="Q57" i="16" s="1"/>
  <c r="O56" i="16"/>
  <c r="O57" i="16" s="1"/>
  <c r="S48" i="16"/>
  <c r="Q48" i="16"/>
  <c r="O48" i="16"/>
  <c r="S22" i="16"/>
  <c r="S20" i="16" s="1"/>
  <c r="Q22" i="16"/>
  <c r="Q20" i="16" s="1"/>
  <c r="O22" i="16"/>
  <c r="P57" i="16" l="1"/>
  <c r="P48" i="16"/>
  <c r="P22" i="16" s="1"/>
  <c r="P20" i="16" s="1"/>
  <c r="R48" i="16"/>
  <c r="R22" i="16" s="1"/>
  <c r="R20" i="16" s="1"/>
  <c r="R57" i="16"/>
  <c r="T58" i="16"/>
  <c r="T76" i="16"/>
  <c r="M76" i="16" s="1"/>
  <c r="O20" i="16"/>
  <c r="N26" i="16"/>
  <c r="T26" i="16" s="1"/>
  <c r="M26" i="16" s="1"/>
  <c r="G79" i="16"/>
  <c r="K78" i="16"/>
  <c r="G78" i="16" s="1"/>
  <c r="G76" i="16" s="1"/>
  <c r="G26" i="16" s="1"/>
  <c r="G77" i="16"/>
  <c r="K76" i="16"/>
  <c r="J76" i="16"/>
  <c r="I76" i="16"/>
  <c r="I26" i="16" s="1"/>
  <c r="H76" i="16"/>
  <c r="H26" i="16" s="1"/>
  <c r="G74" i="16"/>
  <c r="K73" i="16"/>
  <c r="J73" i="16"/>
  <c r="I73" i="16"/>
  <c r="H73" i="16"/>
  <c r="G59" i="16"/>
  <c r="G57" i="16" s="1"/>
  <c r="K58" i="16"/>
  <c r="K56" i="16" s="1"/>
  <c r="J58" i="16"/>
  <c r="J56" i="16" s="1"/>
  <c r="I58" i="16"/>
  <c r="I56" i="16" s="1"/>
  <c r="K57" i="16"/>
  <c r="J57" i="16"/>
  <c r="I57" i="16"/>
  <c r="H57" i="16"/>
  <c r="H56" i="16"/>
  <c r="G51" i="16"/>
  <c r="N51" i="16" s="1"/>
  <c r="T51" i="16" s="1"/>
  <c r="M51" i="16" s="1"/>
  <c r="K50" i="16"/>
  <c r="K49" i="16" s="1"/>
  <c r="J50" i="16"/>
  <c r="J49" i="16" s="1"/>
  <c r="J48" i="16" s="1"/>
  <c r="J22" i="16" s="1"/>
  <c r="J20" i="16" s="1"/>
  <c r="I50" i="16"/>
  <c r="I49" i="16" s="1"/>
  <c r="H50" i="16"/>
  <c r="H49" i="16" s="1"/>
  <c r="K26" i="16"/>
  <c r="J26" i="16"/>
  <c r="K24" i="16"/>
  <c r="J24" i="16"/>
  <c r="I24" i="16"/>
  <c r="H24" i="16"/>
  <c r="G73" i="16" l="1"/>
  <c r="G24" i="16"/>
  <c r="N74" i="16"/>
  <c r="T56" i="16"/>
  <c r="M58" i="16"/>
  <c r="G50" i="16"/>
  <c r="N50" i="16" s="1"/>
  <c r="T50" i="16" s="1"/>
  <c r="M50" i="16" s="1"/>
  <c r="K48" i="16"/>
  <c r="K22" i="16" s="1"/>
  <c r="K20" i="16" s="1"/>
  <c r="G49" i="16"/>
  <c r="N49" i="16" s="1"/>
  <c r="H48" i="16"/>
  <c r="H22" i="16" s="1"/>
  <c r="H20" i="16" s="1"/>
  <c r="I48" i="16"/>
  <c r="I22" i="16" s="1"/>
  <c r="I20" i="16" s="1"/>
  <c r="G58" i="16"/>
  <c r="G56" i="16" s="1"/>
  <c r="T57" i="16" l="1"/>
  <c r="M57" i="16" s="1"/>
  <c r="M56" i="16"/>
  <c r="T49" i="16"/>
  <c r="M49" i="16" s="1"/>
  <c r="N48" i="16"/>
  <c r="T74" i="16"/>
  <c r="M74" i="16" s="1"/>
  <c r="N73" i="16"/>
  <c r="G48" i="16"/>
  <c r="G22" i="16" s="1"/>
  <c r="G20" i="16" s="1"/>
  <c r="T73" i="16" l="1"/>
  <c r="M73" i="16" s="1"/>
  <c r="N24" i="16"/>
  <c r="N22" i="16"/>
  <c r="T22" i="16" s="1"/>
  <c r="M22" i="16" s="1"/>
  <c r="T48" i="16"/>
  <c r="M48" i="16" s="1"/>
  <c r="J79" i="15"/>
  <c r="J78" i="15"/>
  <c r="Q27" i="15"/>
  <c r="R27" i="15"/>
  <c r="V27" i="15"/>
  <c r="W27" i="15"/>
  <c r="AA27" i="15"/>
  <c r="AB27" i="15"/>
  <c r="AF27" i="15"/>
  <c r="AG27" i="15"/>
  <c r="AK27" i="15"/>
  <c r="AL27" i="15"/>
  <c r="J77" i="15"/>
  <c r="N20" i="16" l="1"/>
  <c r="T20" i="16" s="1"/>
  <c r="M20" i="16" s="1"/>
  <c r="T24" i="16"/>
  <c r="M24" i="16" s="1"/>
  <c r="J76" i="15"/>
  <c r="J26" i="15" s="1"/>
  <c r="AO21" i="15"/>
  <c r="AP21" i="15"/>
  <c r="AQ21" i="15"/>
  <c r="AR21" i="15"/>
  <c r="AS21" i="15"/>
  <c r="AO23" i="15"/>
  <c r="AP23" i="15"/>
  <c r="AQ23" i="15"/>
  <c r="AR23" i="15"/>
  <c r="AS23" i="15"/>
  <c r="AS24" i="15"/>
  <c r="AO25" i="15"/>
  <c r="AP25" i="15"/>
  <c r="AQ25" i="15"/>
  <c r="AR25" i="15"/>
  <c r="AS25" i="15"/>
  <c r="AP26" i="15"/>
  <c r="AQ26" i="15"/>
  <c r="AO28" i="15"/>
  <c r="AP28" i="15"/>
  <c r="AQ28" i="15"/>
  <c r="AR28" i="15"/>
  <c r="AS28" i="15"/>
  <c r="AO29" i="15"/>
  <c r="AP29" i="15"/>
  <c r="AQ29" i="15"/>
  <c r="AR29" i="15"/>
  <c r="AS29" i="15"/>
  <c r="AO30" i="15"/>
  <c r="AP30" i="15"/>
  <c r="AQ30" i="15"/>
  <c r="AR30" i="15"/>
  <c r="AS30" i="15"/>
  <c r="AO31" i="15"/>
  <c r="AP31" i="15"/>
  <c r="AQ31" i="15"/>
  <c r="AR31" i="15"/>
  <c r="AS31" i="15"/>
  <c r="AO32" i="15"/>
  <c r="AP32" i="15"/>
  <c r="AQ32" i="15"/>
  <c r="AR32" i="15"/>
  <c r="AS32" i="15"/>
  <c r="AO33" i="15"/>
  <c r="AP33" i="15"/>
  <c r="AQ33" i="15"/>
  <c r="AR33" i="15"/>
  <c r="AS33" i="15"/>
  <c r="AO34" i="15"/>
  <c r="AP34" i="15"/>
  <c r="AQ34" i="15"/>
  <c r="AR34" i="15"/>
  <c r="AS34" i="15"/>
  <c r="AO35" i="15"/>
  <c r="AP35" i="15"/>
  <c r="AQ35" i="15"/>
  <c r="AR35" i="15"/>
  <c r="AS35" i="15"/>
  <c r="AO36" i="15"/>
  <c r="AP36" i="15"/>
  <c r="AQ36" i="15"/>
  <c r="AR36" i="15"/>
  <c r="AS36" i="15"/>
  <c r="AO37" i="15"/>
  <c r="AP37" i="15"/>
  <c r="AQ37" i="15"/>
  <c r="AR37" i="15"/>
  <c r="AS37" i="15"/>
  <c r="AO38" i="15"/>
  <c r="AP38" i="15"/>
  <c r="AQ38" i="15"/>
  <c r="AR38" i="15"/>
  <c r="AS38" i="15"/>
  <c r="AO39" i="15"/>
  <c r="AP39" i="15"/>
  <c r="AQ39" i="15"/>
  <c r="AR39" i="15"/>
  <c r="AS39" i="15"/>
  <c r="AO40" i="15"/>
  <c r="AP40" i="15"/>
  <c r="AQ40" i="15"/>
  <c r="AR40" i="15"/>
  <c r="AS40" i="15"/>
  <c r="AO41" i="15"/>
  <c r="AP41" i="15"/>
  <c r="AQ41" i="15"/>
  <c r="AR41" i="15"/>
  <c r="AS41" i="15"/>
  <c r="AO42" i="15"/>
  <c r="AP42" i="15"/>
  <c r="AQ42" i="15"/>
  <c r="AR42" i="15"/>
  <c r="AS42" i="15"/>
  <c r="AO43" i="15"/>
  <c r="AP43" i="15"/>
  <c r="AQ43" i="15"/>
  <c r="AR43" i="15"/>
  <c r="AS43" i="15"/>
  <c r="AO44" i="15"/>
  <c r="AP44" i="15"/>
  <c r="AQ44" i="15"/>
  <c r="AR44" i="15"/>
  <c r="AS44" i="15"/>
  <c r="AO45" i="15"/>
  <c r="AP45" i="15"/>
  <c r="AQ45" i="15"/>
  <c r="AR45" i="15"/>
  <c r="AS45" i="15"/>
  <c r="AO46" i="15"/>
  <c r="AP46" i="15"/>
  <c r="AQ46" i="15"/>
  <c r="AR46" i="15"/>
  <c r="AS46" i="15"/>
  <c r="AO47" i="15"/>
  <c r="AP47" i="15"/>
  <c r="AQ47" i="15"/>
  <c r="AR47" i="15"/>
  <c r="AS47" i="15"/>
  <c r="AP49" i="15"/>
  <c r="AQ49" i="15"/>
  <c r="AP50" i="15"/>
  <c r="AQ50" i="15"/>
  <c r="AP51" i="15"/>
  <c r="AQ51" i="15"/>
  <c r="AS51" i="15"/>
  <c r="AO52" i="15"/>
  <c r="AP52" i="15"/>
  <c r="AQ52" i="15"/>
  <c r="AR52" i="15"/>
  <c r="AS52" i="15"/>
  <c r="AO53" i="15"/>
  <c r="AP53" i="15"/>
  <c r="AQ53" i="15"/>
  <c r="AR53" i="15"/>
  <c r="AS53" i="15"/>
  <c r="AO54" i="15"/>
  <c r="AP54" i="15"/>
  <c r="AQ54" i="15"/>
  <c r="AR54" i="15"/>
  <c r="AS54" i="15"/>
  <c r="AO55" i="15"/>
  <c r="AP55" i="15"/>
  <c r="AQ55" i="15"/>
  <c r="AR55" i="15"/>
  <c r="AS55" i="15"/>
  <c r="AP56" i="15"/>
  <c r="AQ56" i="15"/>
  <c r="AS56" i="15"/>
  <c r="AP57" i="15"/>
  <c r="AQ57" i="15"/>
  <c r="AS57" i="15"/>
  <c r="AP58" i="15"/>
  <c r="AQ58" i="15"/>
  <c r="AS58" i="15"/>
  <c r="AO59" i="15"/>
  <c r="I59" i="15" s="1"/>
  <c r="J59" i="15" s="1"/>
  <c r="AP59" i="15"/>
  <c r="AQ59" i="15"/>
  <c r="AS59" i="15"/>
  <c r="AO60" i="15"/>
  <c r="AP60" i="15"/>
  <c r="AQ60" i="15"/>
  <c r="AR60" i="15"/>
  <c r="AS60" i="15"/>
  <c r="AO61" i="15"/>
  <c r="AP61" i="15"/>
  <c r="AQ61" i="15"/>
  <c r="AR61" i="15"/>
  <c r="AS61" i="15"/>
  <c r="AO62" i="15"/>
  <c r="AP62" i="15"/>
  <c r="AQ62" i="15"/>
  <c r="AR62" i="15"/>
  <c r="AS62" i="15"/>
  <c r="AO63" i="15"/>
  <c r="AP63" i="15"/>
  <c r="AQ63" i="15"/>
  <c r="AR63" i="15"/>
  <c r="AS63" i="15"/>
  <c r="AO64" i="15"/>
  <c r="AP64" i="15"/>
  <c r="AQ64" i="15"/>
  <c r="AR64" i="15"/>
  <c r="AS64" i="15"/>
  <c r="AO65" i="15"/>
  <c r="AP65" i="15"/>
  <c r="AQ65" i="15"/>
  <c r="AR65" i="15"/>
  <c r="AS65" i="15"/>
  <c r="AO66" i="15"/>
  <c r="AP66" i="15"/>
  <c r="AQ66" i="15"/>
  <c r="AR66" i="15"/>
  <c r="AS66" i="15"/>
  <c r="AO67" i="15"/>
  <c r="AP67" i="15"/>
  <c r="AQ67" i="15"/>
  <c r="AR67" i="15"/>
  <c r="AS67" i="15"/>
  <c r="AO68" i="15"/>
  <c r="AP68" i="15"/>
  <c r="AQ68" i="15"/>
  <c r="AR68" i="15"/>
  <c r="AS68" i="15"/>
  <c r="AO69" i="15"/>
  <c r="AP69" i="15"/>
  <c r="AQ69" i="15"/>
  <c r="AR69" i="15"/>
  <c r="AS69" i="15"/>
  <c r="AO70" i="15"/>
  <c r="AP70" i="15"/>
  <c r="AQ70" i="15"/>
  <c r="AR70" i="15"/>
  <c r="AS70" i="15"/>
  <c r="AO71" i="15"/>
  <c r="AP71" i="15"/>
  <c r="AQ71" i="15"/>
  <c r="AR71" i="15"/>
  <c r="AS71" i="15"/>
  <c r="AO72" i="15"/>
  <c r="AP72" i="15"/>
  <c r="AQ72" i="15"/>
  <c r="AR72" i="15"/>
  <c r="AS72" i="15"/>
  <c r="AQ73" i="15"/>
  <c r="AS73" i="15"/>
  <c r="AP74" i="15"/>
  <c r="AQ74" i="15"/>
  <c r="AS74" i="15"/>
  <c r="AO75" i="15"/>
  <c r="AP75" i="15"/>
  <c r="AQ75" i="15"/>
  <c r="AR75" i="15"/>
  <c r="AS75" i="15"/>
  <c r="AO77" i="15"/>
  <c r="AP77" i="15"/>
  <c r="AQ77" i="15"/>
  <c r="AS77" i="15"/>
  <c r="AP78" i="15"/>
  <c r="AQ78" i="15"/>
  <c r="AR78" i="15"/>
  <c r="AS78" i="15"/>
  <c r="AP79" i="15"/>
  <c r="AQ79" i="15"/>
  <c r="AS79" i="15"/>
  <c r="Z79" i="15"/>
  <c r="U79" i="15"/>
  <c r="AO79" i="15" s="1"/>
  <c r="S79" i="15"/>
  <c r="S76" i="15" s="1"/>
  <c r="S26" i="15" s="1"/>
  <c r="N79" i="15"/>
  <c r="AR79" i="15" s="1"/>
  <c r="Z78" i="15"/>
  <c r="U78" i="15"/>
  <c r="U76" i="15" s="1"/>
  <c r="P78" i="15"/>
  <c r="P76" i="15" s="1"/>
  <c r="P26" i="15" s="1"/>
  <c r="K78" i="15"/>
  <c r="K76" i="15" s="1"/>
  <c r="K26" i="15" s="1"/>
  <c r="N77" i="15"/>
  <c r="AR77" i="15" s="1"/>
  <c r="AN76" i="15"/>
  <c r="AM76" i="15"/>
  <c r="AL76" i="15"/>
  <c r="AK76" i="15"/>
  <c r="AJ76" i="15"/>
  <c r="AI76" i="15"/>
  <c r="AH76" i="15"/>
  <c r="AG76" i="15"/>
  <c r="AF76" i="15"/>
  <c r="AE76" i="15"/>
  <c r="AD76" i="15"/>
  <c r="AC76" i="15"/>
  <c r="AC26" i="15" s="1"/>
  <c r="Z26" i="15" s="1"/>
  <c r="AB76" i="15"/>
  <c r="AA76" i="15"/>
  <c r="Z76" i="15"/>
  <c r="Y76" i="15"/>
  <c r="X76" i="15"/>
  <c r="W76" i="15"/>
  <c r="V76" i="15"/>
  <c r="T76" i="15"/>
  <c r="R76" i="15"/>
  <c r="Q76" i="15"/>
  <c r="O76" i="15"/>
  <c r="AS76" i="15" s="1"/>
  <c r="M76" i="15"/>
  <c r="AQ76" i="15" s="1"/>
  <c r="L76" i="15"/>
  <c r="N74" i="15"/>
  <c r="AR74" i="15" s="1"/>
  <c r="K74" i="15"/>
  <c r="J74" i="15" s="1"/>
  <c r="J73" i="15" s="1"/>
  <c r="J24" i="15" s="1"/>
  <c r="N73" i="15"/>
  <c r="AR73" i="15" s="1"/>
  <c r="M73" i="15"/>
  <c r="L73" i="15"/>
  <c r="AP73" i="15" s="1"/>
  <c r="K73" i="15"/>
  <c r="K24" i="15" s="1"/>
  <c r="AO24" i="15" s="1"/>
  <c r="AM59" i="15"/>
  <c r="AH59" i="15"/>
  <c r="AH57" i="15" s="1"/>
  <c r="AH56" i="15" s="1"/>
  <c r="AC59" i="15"/>
  <c r="AC57" i="15" s="1"/>
  <c r="AC56" i="15" s="1"/>
  <c r="X59" i="15"/>
  <c r="S59" i="15"/>
  <c r="N59" i="15"/>
  <c r="AJ58" i="15"/>
  <c r="AJ57" i="15" s="1"/>
  <c r="AJ56" i="15" s="1"/>
  <c r="AJ48" i="15" s="1"/>
  <c r="AE58" i="15"/>
  <c r="AE57" i="15" s="1"/>
  <c r="AE56" i="15" s="1"/>
  <c r="Z58" i="15"/>
  <c r="Z57" i="15" s="1"/>
  <c r="Z56" i="15" s="1"/>
  <c r="U58" i="15"/>
  <c r="U57" i="15" s="1"/>
  <c r="S58" i="15"/>
  <c r="N58" i="15"/>
  <c r="AM57" i="15"/>
  <c r="AM56" i="15" s="1"/>
  <c r="AM48" i="15" s="1"/>
  <c r="AM22" i="15" s="1"/>
  <c r="P57" i="15"/>
  <c r="P56" i="15" s="1"/>
  <c r="K57" i="15"/>
  <c r="K56" i="15" s="1"/>
  <c r="AJ51" i="15"/>
  <c r="AE51" i="15"/>
  <c r="Z51" i="15"/>
  <c r="U51" i="15"/>
  <c r="P51" i="15"/>
  <c r="K51" i="15"/>
  <c r="AO51" i="15" s="1"/>
  <c r="AM50" i="15"/>
  <c r="AM49" i="15" s="1"/>
  <c r="AJ49" i="15" s="1"/>
  <c r="AH50" i="15"/>
  <c r="AH49" i="15" s="1"/>
  <c r="AE49" i="15" s="1"/>
  <c r="AC50" i="15"/>
  <c r="AC49" i="15" s="1"/>
  <c r="Z49" i="15" s="1"/>
  <c r="Z50" i="15"/>
  <c r="Y50" i="15"/>
  <c r="Y49" i="15" s="1"/>
  <c r="AS49" i="15" s="1"/>
  <c r="U50" i="15"/>
  <c r="P50" i="15"/>
  <c r="X49" i="15"/>
  <c r="S49" i="15"/>
  <c r="P49" i="15" s="1"/>
  <c r="AN48" i="15"/>
  <c r="AN22" i="15" s="1"/>
  <c r="AN20" i="15" s="1"/>
  <c r="AN27" i="15" s="1"/>
  <c r="AL48" i="15"/>
  <c r="AK48" i="15"/>
  <c r="AI48" i="15"/>
  <c r="AI22" i="15" s="1"/>
  <c r="AI20" i="15" s="1"/>
  <c r="AI27" i="15" s="1"/>
  <c r="AG48" i="15"/>
  <c r="AF48" i="15"/>
  <c r="AD48" i="15"/>
  <c r="AD22" i="15" s="1"/>
  <c r="AD20" i="15" s="1"/>
  <c r="AD27" i="15" s="1"/>
  <c r="AB48" i="15"/>
  <c r="AA48" i="15"/>
  <c r="W48" i="15"/>
  <c r="V48" i="15"/>
  <c r="T48" i="15"/>
  <c r="T22" i="15" s="1"/>
  <c r="R48" i="15"/>
  <c r="Q48" i="15"/>
  <c r="O48" i="15"/>
  <c r="M48" i="15"/>
  <c r="M22" i="15" s="1"/>
  <c r="L48" i="15"/>
  <c r="L22" i="15" s="1"/>
  <c r="AP22" i="15" s="1"/>
  <c r="AJ26" i="15"/>
  <c r="AE26" i="15"/>
  <c r="X26" i="15"/>
  <c r="U26" i="15" s="1"/>
  <c r="T26" i="15"/>
  <c r="AS26" i="15" s="1"/>
  <c r="M24" i="15"/>
  <c r="AQ24" i="15" s="1"/>
  <c r="L24" i="15"/>
  <c r="AP24" i="15" s="1"/>
  <c r="O20" i="15"/>
  <c r="O27" i="15" s="1"/>
  <c r="I76" i="15"/>
  <c r="I73" i="15"/>
  <c r="I24" i="15" s="1"/>
  <c r="I50" i="15"/>
  <c r="I49" i="15" s="1"/>
  <c r="I26" i="15"/>
  <c r="M20" i="15" l="1"/>
  <c r="M27" i="15" s="1"/>
  <c r="AR58" i="15"/>
  <c r="AR59" i="15"/>
  <c r="AH48" i="15"/>
  <c r="AH22" i="15" s="1"/>
  <c r="AH20" i="15" s="1"/>
  <c r="AP76" i="15"/>
  <c r="N76" i="15"/>
  <c r="N26" i="15" s="1"/>
  <c r="AR26" i="15" s="1"/>
  <c r="AO26" i="15"/>
  <c r="L20" i="15"/>
  <c r="AE50" i="15"/>
  <c r="AO74" i="15"/>
  <c r="AO58" i="15"/>
  <c r="I58" i="15" s="1"/>
  <c r="AQ48" i="15"/>
  <c r="AQ20" i="15"/>
  <c r="AQ27" i="15" s="1"/>
  <c r="AP48" i="15"/>
  <c r="N24" i="15"/>
  <c r="AR24" i="15" s="1"/>
  <c r="AJ50" i="15"/>
  <c r="N51" i="15"/>
  <c r="J51" i="15"/>
  <c r="AO78" i="15"/>
  <c r="AS50" i="15"/>
  <c r="AO76" i="15"/>
  <c r="T20" i="15"/>
  <c r="T27" i="15" s="1"/>
  <c r="AO73" i="15"/>
  <c r="AO57" i="15"/>
  <c r="AQ22" i="15"/>
  <c r="AC48" i="15"/>
  <c r="AC22" i="15" s="1"/>
  <c r="N56" i="15"/>
  <c r="P48" i="15"/>
  <c r="S56" i="15"/>
  <c r="S48" i="15" s="1"/>
  <c r="S22" i="15" s="1"/>
  <c r="AE22" i="15"/>
  <c r="AM20" i="15"/>
  <c r="AJ22" i="15"/>
  <c r="AE48" i="15"/>
  <c r="X57" i="15"/>
  <c r="U56" i="15"/>
  <c r="AO56" i="15" s="1"/>
  <c r="Z48" i="15"/>
  <c r="Y48" i="15"/>
  <c r="U49" i="15"/>
  <c r="N57" i="15"/>
  <c r="S57" i="15"/>
  <c r="K50" i="15"/>
  <c r="AO50" i="15" l="1"/>
  <c r="AR57" i="15"/>
  <c r="AR76" i="15"/>
  <c r="N50" i="15"/>
  <c r="AR51" i="15"/>
  <c r="AE20" i="15"/>
  <c r="AE27" i="15" s="1"/>
  <c r="AH27" i="15"/>
  <c r="L27" i="15"/>
  <c r="AP20" i="15"/>
  <c r="AP27" i="15" s="1"/>
  <c r="J58" i="15"/>
  <c r="J57" i="15" s="1"/>
  <c r="J56" i="15" s="1"/>
  <c r="I56" i="15"/>
  <c r="AJ20" i="15"/>
  <c r="AJ27" i="15" s="1"/>
  <c r="AM27" i="15"/>
  <c r="Y22" i="15"/>
  <c r="AS48" i="15"/>
  <c r="X56" i="15"/>
  <c r="X48" i="15" s="1"/>
  <c r="X22" i="15" s="1"/>
  <c r="U48" i="15"/>
  <c r="S20" i="15"/>
  <c r="P22" i="15"/>
  <c r="AC20" i="15"/>
  <c r="Z22" i="15"/>
  <c r="Y20" i="15" l="1"/>
  <c r="AS22" i="15"/>
  <c r="AR56" i="15"/>
  <c r="P20" i="15"/>
  <c r="P27" i="15" s="1"/>
  <c r="S27" i="15"/>
  <c r="Z20" i="15"/>
  <c r="Z27" i="15" s="1"/>
  <c r="AC27" i="15"/>
  <c r="I57" i="15"/>
  <c r="I48" i="15"/>
  <c r="I22" i="15" s="1"/>
  <c r="I20" i="15" s="1"/>
  <c r="I27" i="15" s="1"/>
  <c r="N49" i="15"/>
  <c r="AR50" i="15"/>
  <c r="U22" i="15"/>
  <c r="X20" i="15"/>
  <c r="U20" i="15" l="1"/>
  <c r="U27" i="15" s="1"/>
  <c r="X27" i="15"/>
  <c r="K49" i="15"/>
  <c r="AR49" i="15"/>
  <c r="N48" i="15"/>
  <c r="Y27" i="15"/>
  <c r="AS20" i="15"/>
  <c r="AS27" i="15" s="1"/>
  <c r="W2" i="24"/>
  <c r="W2" i="37" s="1"/>
  <c r="W2" i="38" s="1"/>
  <c r="W2" i="39" s="1"/>
  <c r="V2" i="40" s="1"/>
  <c r="X2" i="41" s="1"/>
  <c r="AS2" i="17" s="1"/>
  <c r="AE2" i="18" s="1"/>
  <c r="AE2" i="19" s="1"/>
  <c r="AY2" i="20" s="1"/>
  <c r="F2" i="26" s="1"/>
  <c r="AA78" i="19"/>
  <c r="U78" i="19"/>
  <c r="O78" i="19"/>
  <c r="I78" i="19"/>
  <c r="I75" i="19"/>
  <c r="H75" i="19"/>
  <c r="G75" i="19"/>
  <c r="F75" i="19"/>
  <c r="E75" i="19"/>
  <c r="D75" i="19"/>
  <c r="AG58" i="19"/>
  <c r="AG50" i="19" s="1"/>
  <c r="AG24" i="19" s="1"/>
  <c r="AA58" i="19"/>
  <c r="AA59" i="19" s="1"/>
  <c r="U58" i="19"/>
  <c r="U50" i="19" s="1"/>
  <c r="U24" i="19" s="1"/>
  <c r="O58" i="19"/>
  <c r="O59" i="19" s="1"/>
  <c r="I58" i="19"/>
  <c r="I50" i="19" s="1"/>
  <c r="I24" i="19" s="1"/>
  <c r="AG52" i="19"/>
  <c r="AF52" i="19"/>
  <c r="AF50" i="19" s="1"/>
  <c r="AF24" i="19" s="1"/>
  <c r="AF22" i="19" s="1"/>
  <c r="AE52" i="19"/>
  <c r="AD52" i="19"/>
  <c r="AD50" i="19" s="1"/>
  <c r="AD24" i="19" s="1"/>
  <c r="AD22" i="19" s="1"/>
  <c r="AC52" i="19"/>
  <c r="AB52" i="19"/>
  <c r="AB50" i="19" s="1"/>
  <c r="AB24" i="19" s="1"/>
  <c r="AB22" i="19" s="1"/>
  <c r="AA52" i="19"/>
  <c r="Z52" i="19"/>
  <c r="Z50" i="19" s="1"/>
  <c r="Z24" i="19" s="1"/>
  <c r="Z22" i="19" s="1"/>
  <c r="Y52" i="19"/>
  <c r="X52" i="19"/>
  <c r="X50" i="19" s="1"/>
  <c r="X24" i="19" s="1"/>
  <c r="X22" i="19" s="1"/>
  <c r="W52" i="19"/>
  <c r="V52" i="19"/>
  <c r="V50" i="19" s="1"/>
  <c r="V24" i="19" s="1"/>
  <c r="V22" i="19" s="1"/>
  <c r="U52" i="19"/>
  <c r="T52" i="19"/>
  <c r="T50" i="19" s="1"/>
  <c r="T24" i="19" s="1"/>
  <c r="T22" i="19" s="1"/>
  <c r="S52" i="19"/>
  <c r="R52" i="19"/>
  <c r="Q52" i="19"/>
  <c r="P52" i="19"/>
  <c r="O52" i="19"/>
  <c r="N52" i="19"/>
  <c r="M52" i="19"/>
  <c r="L52" i="19"/>
  <c r="K52" i="19"/>
  <c r="J52" i="19"/>
  <c r="I52" i="19"/>
  <c r="H52" i="19"/>
  <c r="G52" i="19"/>
  <c r="F52" i="19"/>
  <c r="E52" i="19"/>
  <c r="D52" i="19"/>
  <c r="AG51" i="19"/>
  <c r="AF51" i="19"/>
  <c r="AE51" i="19"/>
  <c r="AD51" i="19"/>
  <c r="AC51" i="19"/>
  <c r="AB51" i="19"/>
  <c r="AA51" i="19"/>
  <c r="Z51" i="19"/>
  <c r="Y51" i="19"/>
  <c r="X51" i="19"/>
  <c r="W51" i="19"/>
  <c r="V51" i="19"/>
  <c r="U51" i="19"/>
  <c r="T51" i="19"/>
  <c r="S51" i="19"/>
  <c r="R51" i="19"/>
  <c r="Q51" i="19"/>
  <c r="P51" i="19"/>
  <c r="O51" i="19"/>
  <c r="N51" i="19"/>
  <c r="M51" i="19"/>
  <c r="L51" i="19"/>
  <c r="K51" i="19"/>
  <c r="J51" i="19"/>
  <c r="I51" i="19"/>
  <c r="H51" i="19"/>
  <c r="H50" i="19" s="1"/>
  <c r="H24" i="19" s="1"/>
  <c r="G51" i="19"/>
  <c r="F51" i="19"/>
  <c r="F50" i="19" s="1"/>
  <c r="F24" i="19" s="1"/>
  <c r="F22" i="19" s="1"/>
  <c r="E51" i="19"/>
  <c r="D51" i="19"/>
  <c r="D50" i="19" s="1"/>
  <c r="D24" i="19" s="1"/>
  <c r="D22" i="19" s="1"/>
  <c r="AE50" i="19"/>
  <c r="AE24" i="19" s="1"/>
  <c r="AE22" i="19" s="1"/>
  <c r="AC50" i="19"/>
  <c r="AC24" i="19" s="1"/>
  <c r="AA50" i="19"/>
  <c r="AA24" i="19" s="1"/>
  <c r="Y50" i="19"/>
  <c r="Y24" i="19" s="1"/>
  <c r="Y22" i="19" s="1"/>
  <c r="W50" i="19"/>
  <c r="W24" i="19" s="1"/>
  <c r="W22" i="19" s="1"/>
  <c r="R50" i="19"/>
  <c r="R24" i="19" s="1"/>
  <c r="R22" i="19" s="1"/>
  <c r="Q50" i="19"/>
  <c r="Q24" i="19" s="1"/>
  <c r="P50" i="19"/>
  <c r="P24" i="19" s="1"/>
  <c r="P22" i="19" s="1"/>
  <c r="O50" i="19"/>
  <c r="O24" i="19" s="1"/>
  <c r="N50" i="19"/>
  <c r="N24" i="19" s="1"/>
  <c r="N22" i="19" s="1"/>
  <c r="M50" i="19"/>
  <c r="L50" i="19"/>
  <c r="L24" i="19" s="1"/>
  <c r="L22" i="19" s="1"/>
  <c r="K50" i="19"/>
  <c r="J50" i="19"/>
  <c r="J24" i="19" s="1"/>
  <c r="J22" i="19" s="1"/>
  <c r="G50" i="19"/>
  <c r="G24" i="19" s="1"/>
  <c r="E50" i="19"/>
  <c r="E24" i="19" s="1"/>
  <c r="AG28" i="19"/>
  <c r="AF28" i="19"/>
  <c r="AE28" i="19"/>
  <c r="AD28" i="19"/>
  <c r="AC28" i="19"/>
  <c r="AB28" i="19"/>
  <c r="AA28" i="19"/>
  <c r="Z28" i="19"/>
  <c r="Y28" i="19"/>
  <c r="X28" i="19"/>
  <c r="W28" i="19"/>
  <c r="V28" i="19"/>
  <c r="U28" i="19"/>
  <c r="T28" i="19"/>
  <c r="S28" i="19"/>
  <c r="R28" i="19"/>
  <c r="Q28" i="19"/>
  <c r="P28" i="19"/>
  <c r="O28" i="19"/>
  <c r="N28" i="19"/>
  <c r="M28" i="19"/>
  <c r="L28" i="19"/>
  <c r="K28" i="19"/>
  <c r="J28" i="19"/>
  <c r="I28" i="19"/>
  <c r="H28" i="19"/>
  <c r="G28" i="19"/>
  <c r="F28" i="19"/>
  <c r="E28" i="19"/>
  <c r="D28" i="19"/>
  <c r="H26" i="19"/>
  <c r="G26" i="19"/>
  <c r="F26" i="19"/>
  <c r="E26" i="19"/>
  <c r="M24" i="19"/>
  <c r="M22" i="19" s="1"/>
  <c r="K24" i="19"/>
  <c r="K22" i="19" s="1"/>
  <c r="H22" i="19" l="1"/>
  <c r="E22" i="19"/>
  <c r="AA22" i="19"/>
  <c r="AC22" i="19"/>
  <c r="I22" i="19"/>
  <c r="U22" i="19"/>
  <c r="AG22" i="19"/>
  <c r="G22" i="19"/>
  <c r="O22" i="19"/>
  <c r="Q22" i="19"/>
  <c r="AG59" i="19"/>
  <c r="N22" i="15"/>
  <c r="AR48" i="15"/>
  <c r="AO49" i="15"/>
  <c r="K48" i="15"/>
  <c r="S50" i="19"/>
  <c r="I59" i="19"/>
  <c r="U59" i="19"/>
  <c r="K22" i="15" l="1"/>
  <c r="AO48" i="15"/>
  <c r="N20" i="15"/>
  <c r="AR22" i="15"/>
  <c r="S24" i="19"/>
  <c r="H25" i="20"/>
  <c r="BA22" i="20"/>
  <c r="D22" i="20" s="1"/>
  <c r="BB22" i="20"/>
  <c r="E22" i="20" s="1"/>
  <c r="BC22" i="20"/>
  <c r="F22" i="20" s="1"/>
  <c r="BD22" i="20"/>
  <c r="G22" i="20" s="1"/>
  <c r="BE22" i="20"/>
  <c r="H22" i="20" s="1"/>
  <c r="BF22" i="20"/>
  <c r="I22" i="20" s="1"/>
  <c r="BG22" i="20"/>
  <c r="J22" i="20" s="1"/>
  <c r="BA24" i="20"/>
  <c r="D24" i="20" s="1"/>
  <c r="BB24" i="20"/>
  <c r="E24" i="20" s="1"/>
  <c r="BC24" i="20"/>
  <c r="F24" i="20" s="1"/>
  <c r="BD24" i="20"/>
  <c r="G24" i="20" s="1"/>
  <c r="BE24" i="20"/>
  <c r="H24" i="20" s="1"/>
  <c r="BF24" i="20"/>
  <c r="I24" i="20" s="1"/>
  <c r="BG24" i="20"/>
  <c r="J24" i="20" s="1"/>
  <c r="BA26" i="20"/>
  <c r="D26" i="20" s="1"/>
  <c r="BB26" i="20"/>
  <c r="E26" i="20" s="1"/>
  <c r="BC26" i="20"/>
  <c r="F26" i="20" s="1"/>
  <c r="BD26" i="20"/>
  <c r="G26" i="20" s="1"/>
  <c r="BE26" i="20"/>
  <c r="H26" i="20" s="1"/>
  <c r="BF26" i="20"/>
  <c r="I26" i="20" s="1"/>
  <c r="BG26" i="20"/>
  <c r="J26" i="20" s="1"/>
  <c r="BA29" i="20"/>
  <c r="D29" i="20" s="1"/>
  <c r="BB29" i="20"/>
  <c r="E29" i="20" s="1"/>
  <c r="BC29" i="20"/>
  <c r="F29" i="20" s="1"/>
  <c r="BD29" i="20"/>
  <c r="G29" i="20" s="1"/>
  <c r="BE29" i="20"/>
  <c r="H29" i="20" s="1"/>
  <c r="BF29" i="20"/>
  <c r="I29" i="20" s="1"/>
  <c r="BG29" i="20"/>
  <c r="J29" i="20" s="1"/>
  <c r="BA30" i="20"/>
  <c r="D30" i="20" s="1"/>
  <c r="BB30" i="20"/>
  <c r="E30" i="20" s="1"/>
  <c r="BC30" i="20"/>
  <c r="F30" i="20" s="1"/>
  <c r="BD30" i="20"/>
  <c r="G30" i="20" s="1"/>
  <c r="BE30" i="20"/>
  <c r="H30" i="20" s="1"/>
  <c r="BF30" i="20"/>
  <c r="I30" i="20" s="1"/>
  <c r="BG30" i="20"/>
  <c r="J30" i="20" s="1"/>
  <c r="BA31" i="20"/>
  <c r="D31" i="20" s="1"/>
  <c r="BB31" i="20"/>
  <c r="E31" i="20" s="1"/>
  <c r="BC31" i="20"/>
  <c r="F31" i="20" s="1"/>
  <c r="BD31" i="20"/>
  <c r="G31" i="20" s="1"/>
  <c r="BE31" i="20"/>
  <c r="H31" i="20" s="1"/>
  <c r="BF31" i="20"/>
  <c r="I31" i="20" s="1"/>
  <c r="BG31" i="20"/>
  <c r="J31" i="20" s="1"/>
  <c r="BA32" i="20"/>
  <c r="D32" i="20" s="1"/>
  <c r="BB32" i="20"/>
  <c r="E32" i="20" s="1"/>
  <c r="BC32" i="20"/>
  <c r="F32" i="20" s="1"/>
  <c r="BD32" i="20"/>
  <c r="G32" i="20" s="1"/>
  <c r="BE32" i="20"/>
  <c r="H32" i="20" s="1"/>
  <c r="BF32" i="20"/>
  <c r="I32" i="20" s="1"/>
  <c r="BG32" i="20"/>
  <c r="J32" i="20" s="1"/>
  <c r="BA33" i="20"/>
  <c r="D33" i="20" s="1"/>
  <c r="BB33" i="20"/>
  <c r="E33" i="20" s="1"/>
  <c r="BC33" i="20"/>
  <c r="F33" i="20" s="1"/>
  <c r="BD33" i="20"/>
  <c r="G33" i="20" s="1"/>
  <c r="BE33" i="20"/>
  <c r="H33" i="20" s="1"/>
  <c r="BF33" i="20"/>
  <c r="I33" i="20" s="1"/>
  <c r="BG33" i="20"/>
  <c r="J33" i="20" s="1"/>
  <c r="BA34" i="20"/>
  <c r="D34" i="20" s="1"/>
  <c r="BB34" i="20"/>
  <c r="E34" i="20" s="1"/>
  <c r="BC34" i="20"/>
  <c r="F34" i="20" s="1"/>
  <c r="BD34" i="20"/>
  <c r="G34" i="20" s="1"/>
  <c r="BE34" i="20"/>
  <c r="H34" i="20" s="1"/>
  <c r="BF34" i="20"/>
  <c r="I34" i="20" s="1"/>
  <c r="BG34" i="20"/>
  <c r="J34" i="20" s="1"/>
  <c r="BA35" i="20"/>
  <c r="D35" i="20" s="1"/>
  <c r="BB35" i="20"/>
  <c r="E35" i="20" s="1"/>
  <c r="BC35" i="20"/>
  <c r="F35" i="20" s="1"/>
  <c r="BD35" i="20"/>
  <c r="G35" i="20" s="1"/>
  <c r="BE35" i="20"/>
  <c r="H35" i="20" s="1"/>
  <c r="BF35" i="20"/>
  <c r="I35" i="20" s="1"/>
  <c r="BG35" i="20"/>
  <c r="J35" i="20" s="1"/>
  <c r="BA36" i="20"/>
  <c r="D36" i="20" s="1"/>
  <c r="BB36" i="20"/>
  <c r="E36" i="20" s="1"/>
  <c r="BC36" i="20"/>
  <c r="F36" i="20" s="1"/>
  <c r="BD36" i="20"/>
  <c r="G36" i="20" s="1"/>
  <c r="BE36" i="20"/>
  <c r="H36" i="20" s="1"/>
  <c r="BF36" i="20"/>
  <c r="I36" i="20" s="1"/>
  <c r="BG36" i="20"/>
  <c r="J36" i="20" s="1"/>
  <c r="BA37" i="20"/>
  <c r="D37" i="20" s="1"/>
  <c r="BB37" i="20"/>
  <c r="E37" i="20" s="1"/>
  <c r="BC37" i="20"/>
  <c r="F37" i="20" s="1"/>
  <c r="BD37" i="20"/>
  <c r="G37" i="20" s="1"/>
  <c r="BE37" i="20"/>
  <c r="H37" i="20" s="1"/>
  <c r="BF37" i="20"/>
  <c r="I37" i="20" s="1"/>
  <c r="BG37" i="20"/>
  <c r="J37" i="20" s="1"/>
  <c r="BA38" i="20"/>
  <c r="D38" i="20" s="1"/>
  <c r="BB38" i="20"/>
  <c r="E38" i="20" s="1"/>
  <c r="BC38" i="20"/>
  <c r="F38" i="20" s="1"/>
  <c r="BD38" i="20"/>
  <c r="G38" i="20" s="1"/>
  <c r="BE38" i="20"/>
  <c r="H38" i="20" s="1"/>
  <c r="BF38" i="20"/>
  <c r="I38" i="20" s="1"/>
  <c r="BG38" i="20"/>
  <c r="J38" i="20" s="1"/>
  <c r="BA39" i="20"/>
  <c r="D39" i="20" s="1"/>
  <c r="BB39" i="20"/>
  <c r="E39" i="20" s="1"/>
  <c r="BC39" i="20"/>
  <c r="F39" i="20" s="1"/>
  <c r="BD39" i="20"/>
  <c r="G39" i="20" s="1"/>
  <c r="BE39" i="20"/>
  <c r="H39" i="20" s="1"/>
  <c r="BF39" i="20"/>
  <c r="I39" i="20" s="1"/>
  <c r="BG39" i="20"/>
  <c r="J39" i="20" s="1"/>
  <c r="BA40" i="20"/>
  <c r="D40" i="20" s="1"/>
  <c r="BB40" i="20"/>
  <c r="E40" i="20" s="1"/>
  <c r="BC40" i="20"/>
  <c r="F40" i="20" s="1"/>
  <c r="BD40" i="20"/>
  <c r="G40" i="20" s="1"/>
  <c r="BE40" i="20"/>
  <c r="H40" i="20" s="1"/>
  <c r="BF40" i="20"/>
  <c r="I40" i="20" s="1"/>
  <c r="BG40" i="20"/>
  <c r="J40" i="20" s="1"/>
  <c r="BA41" i="20"/>
  <c r="D41" i="20" s="1"/>
  <c r="BB41" i="20"/>
  <c r="E41" i="20" s="1"/>
  <c r="BC41" i="20"/>
  <c r="F41" i="20" s="1"/>
  <c r="BD41" i="20"/>
  <c r="G41" i="20" s="1"/>
  <c r="BE41" i="20"/>
  <c r="H41" i="20" s="1"/>
  <c r="BF41" i="20"/>
  <c r="I41" i="20" s="1"/>
  <c r="BG41" i="20"/>
  <c r="J41" i="20" s="1"/>
  <c r="BA42" i="20"/>
  <c r="D42" i="20" s="1"/>
  <c r="BB42" i="20"/>
  <c r="E42" i="20" s="1"/>
  <c r="BC42" i="20"/>
  <c r="F42" i="20" s="1"/>
  <c r="BD42" i="20"/>
  <c r="G42" i="20" s="1"/>
  <c r="BE42" i="20"/>
  <c r="H42" i="20" s="1"/>
  <c r="BF42" i="20"/>
  <c r="I42" i="20" s="1"/>
  <c r="BG42" i="20"/>
  <c r="J42" i="20" s="1"/>
  <c r="BA43" i="20"/>
  <c r="D43" i="20" s="1"/>
  <c r="BB43" i="20"/>
  <c r="E43" i="20" s="1"/>
  <c r="BC43" i="20"/>
  <c r="F43" i="20" s="1"/>
  <c r="BD43" i="20"/>
  <c r="G43" i="20" s="1"/>
  <c r="BE43" i="20"/>
  <c r="H43" i="20" s="1"/>
  <c r="BF43" i="20"/>
  <c r="I43" i="20" s="1"/>
  <c r="BG43" i="20"/>
  <c r="J43" i="20" s="1"/>
  <c r="BA44" i="20"/>
  <c r="D44" i="20" s="1"/>
  <c r="BB44" i="20"/>
  <c r="E44" i="20" s="1"/>
  <c r="BC44" i="20"/>
  <c r="F44" i="20" s="1"/>
  <c r="BD44" i="20"/>
  <c r="G44" i="20" s="1"/>
  <c r="BE44" i="20"/>
  <c r="H44" i="20" s="1"/>
  <c r="BF44" i="20"/>
  <c r="I44" i="20" s="1"/>
  <c r="BG44" i="20"/>
  <c r="J44" i="20" s="1"/>
  <c r="BA45" i="20"/>
  <c r="D45" i="20" s="1"/>
  <c r="BB45" i="20"/>
  <c r="E45" i="20" s="1"/>
  <c r="BC45" i="20"/>
  <c r="F45" i="20" s="1"/>
  <c r="BD45" i="20"/>
  <c r="G45" i="20" s="1"/>
  <c r="BE45" i="20"/>
  <c r="H45" i="20" s="1"/>
  <c r="BF45" i="20"/>
  <c r="I45" i="20" s="1"/>
  <c r="BG45" i="20"/>
  <c r="J45" i="20" s="1"/>
  <c r="BA46" i="20"/>
  <c r="D46" i="20" s="1"/>
  <c r="BB46" i="20"/>
  <c r="E46" i="20" s="1"/>
  <c r="BC46" i="20"/>
  <c r="F46" i="20" s="1"/>
  <c r="BD46" i="20"/>
  <c r="G46" i="20" s="1"/>
  <c r="BE46" i="20"/>
  <c r="H46" i="20" s="1"/>
  <c r="BF46" i="20"/>
  <c r="I46" i="20" s="1"/>
  <c r="BG46" i="20"/>
  <c r="J46" i="20" s="1"/>
  <c r="BA47" i="20"/>
  <c r="D47" i="20" s="1"/>
  <c r="BB47" i="20"/>
  <c r="E47" i="20" s="1"/>
  <c r="BC47" i="20"/>
  <c r="F47" i="20" s="1"/>
  <c r="BD47" i="20"/>
  <c r="G47" i="20" s="1"/>
  <c r="BE47" i="20"/>
  <c r="H47" i="20" s="1"/>
  <c r="BF47" i="20"/>
  <c r="I47" i="20" s="1"/>
  <c r="BG47" i="20"/>
  <c r="J47" i="20" s="1"/>
  <c r="BA48" i="20"/>
  <c r="D48" i="20" s="1"/>
  <c r="BB48" i="20"/>
  <c r="E48" i="20" s="1"/>
  <c r="BC48" i="20"/>
  <c r="F48" i="20" s="1"/>
  <c r="BD48" i="20"/>
  <c r="G48" i="20" s="1"/>
  <c r="BE48" i="20"/>
  <c r="H48" i="20" s="1"/>
  <c r="BF48" i="20"/>
  <c r="I48" i="20" s="1"/>
  <c r="BG48" i="20"/>
  <c r="J48" i="20" s="1"/>
  <c r="BA52" i="20"/>
  <c r="D52" i="20" s="1"/>
  <c r="BB52" i="20"/>
  <c r="E52" i="20" s="1"/>
  <c r="BC52" i="20"/>
  <c r="F52" i="20" s="1"/>
  <c r="BD52" i="20"/>
  <c r="G52" i="20" s="1"/>
  <c r="BE52" i="20"/>
  <c r="H52" i="20" s="1"/>
  <c r="BF52" i="20"/>
  <c r="I52" i="20" s="1"/>
  <c r="BG52" i="20"/>
  <c r="J52" i="20" s="1"/>
  <c r="BA53" i="20"/>
  <c r="D53" i="20" s="1"/>
  <c r="BB53" i="20"/>
  <c r="E53" i="20" s="1"/>
  <c r="BC53" i="20"/>
  <c r="F53" i="20" s="1"/>
  <c r="BD53" i="20"/>
  <c r="G53" i="20" s="1"/>
  <c r="BE53" i="20"/>
  <c r="H53" i="20" s="1"/>
  <c r="BF53" i="20"/>
  <c r="I53" i="20" s="1"/>
  <c r="BG53" i="20"/>
  <c r="J53" i="20" s="1"/>
  <c r="BA54" i="20"/>
  <c r="D54" i="20" s="1"/>
  <c r="BB54" i="20"/>
  <c r="E54" i="20" s="1"/>
  <c r="BC54" i="20"/>
  <c r="F54" i="20" s="1"/>
  <c r="BD54" i="20"/>
  <c r="G54" i="20" s="1"/>
  <c r="BE54" i="20"/>
  <c r="H54" i="20" s="1"/>
  <c r="BF54" i="20"/>
  <c r="I54" i="20" s="1"/>
  <c r="BG54" i="20"/>
  <c r="J54" i="20" s="1"/>
  <c r="BA55" i="20"/>
  <c r="D55" i="20" s="1"/>
  <c r="BB55" i="20"/>
  <c r="E55" i="20" s="1"/>
  <c r="BC55" i="20"/>
  <c r="F55" i="20" s="1"/>
  <c r="BD55" i="20"/>
  <c r="G55" i="20" s="1"/>
  <c r="BE55" i="20"/>
  <c r="H55" i="20" s="1"/>
  <c r="BF55" i="20"/>
  <c r="I55" i="20" s="1"/>
  <c r="BG55" i="20"/>
  <c r="J55" i="20" s="1"/>
  <c r="BA56" i="20"/>
  <c r="D56" i="20" s="1"/>
  <c r="BB56" i="20"/>
  <c r="E56" i="20" s="1"/>
  <c r="BC56" i="20"/>
  <c r="F56" i="20" s="1"/>
  <c r="BD56" i="20"/>
  <c r="G56" i="20" s="1"/>
  <c r="BE56" i="20"/>
  <c r="H56" i="20" s="1"/>
  <c r="BF56" i="20"/>
  <c r="I56" i="20" s="1"/>
  <c r="BG56" i="20"/>
  <c r="J56" i="20" s="1"/>
  <c r="BA59" i="20"/>
  <c r="D59" i="20" s="1"/>
  <c r="BB59" i="20"/>
  <c r="E59" i="20" s="1"/>
  <c r="BC59" i="20"/>
  <c r="F59" i="20" s="1"/>
  <c r="BD59" i="20"/>
  <c r="G59" i="20" s="1"/>
  <c r="BE59" i="20"/>
  <c r="H59" i="20" s="1"/>
  <c r="BF59" i="20"/>
  <c r="I59" i="20" s="1"/>
  <c r="BG59" i="20"/>
  <c r="J59" i="20" s="1"/>
  <c r="BA60" i="20"/>
  <c r="D60" i="20" s="1"/>
  <c r="BB60" i="20"/>
  <c r="E60" i="20" s="1"/>
  <c r="BC60" i="20"/>
  <c r="F60" i="20" s="1"/>
  <c r="BD60" i="20"/>
  <c r="G60" i="20" s="1"/>
  <c r="BE60" i="20"/>
  <c r="H60" i="20" s="1"/>
  <c r="BF60" i="20"/>
  <c r="I60" i="20" s="1"/>
  <c r="BG60" i="20"/>
  <c r="J60" i="20" s="1"/>
  <c r="BA61" i="20"/>
  <c r="D61" i="20" s="1"/>
  <c r="BB61" i="20"/>
  <c r="E61" i="20" s="1"/>
  <c r="BC61" i="20"/>
  <c r="F61" i="20" s="1"/>
  <c r="BD61" i="20"/>
  <c r="G61" i="20" s="1"/>
  <c r="BE61" i="20"/>
  <c r="H61" i="20" s="1"/>
  <c r="BF61" i="20"/>
  <c r="I61" i="20" s="1"/>
  <c r="BG61" i="20"/>
  <c r="J61" i="20" s="1"/>
  <c r="BA62" i="20"/>
  <c r="D62" i="20" s="1"/>
  <c r="BB62" i="20"/>
  <c r="E62" i="20" s="1"/>
  <c r="BC62" i="20"/>
  <c r="F62" i="20" s="1"/>
  <c r="BD62" i="20"/>
  <c r="G62" i="20" s="1"/>
  <c r="BE62" i="20"/>
  <c r="H62" i="20" s="1"/>
  <c r="BF62" i="20"/>
  <c r="I62" i="20" s="1"/>
  <c r="BG62" i="20"/>
  <c r="J62" i="20" s="1"/>
  <c r="BA63" i="20"/>
  <c r="D63" i="20" s="1"/>
  <c r="BB63" i="20"/>
  <c r="E63" i="20" s="1"/>
  <c r="BC63" i="20"/>
  <c r="F63" i="20" s="1"/>
  <c r="BD63" i="20"/>
  <c r="G63" i="20" s="1"/>
  <c r="BE63" i="20"/>
  <c r="H63" i="20" s="1"/>
  <c r="BF63" i="20"/>
  <c r="I63" i="20" s="1"/>
  <c r="BG63" i="20"/>
  <c r="J63" i="20" s="1"/>
  <c r="BA64" i="20"/>
  <c r="D64" i="20" s="1"/>
  <c r="BB64" i="20"/>
  <c r="E64" i="20" s="1"/>
  <c r="BC64" i="20"/>
  <c r="F64" i="20" s="1"/>
  <c r="BD64" i="20"/>
  <c r="G64" i="20" s="1"/>
  <c r="BE64" i="20"/>
  <c r="H64" i="20" s="1"/>
  <c r="BF64" i="20"/>
  <c r="I64" i="20" s="1"/>
  <c r="BG64" i="20"/>
  <c r="J64" i="20" s="1"/>
  <c r="BA65" i="20"/>
  <c r="D65" i="20" s="1"/>
  <c r="BB65" i="20"/>
  <c r="E65" i="20" s="1"/>
  <c r="BC65" i="20"/>
  <c r="F65" i="20" s="1"/>
  <c r="BD65" i="20"/>
  <c r="G65" i="20" s="1"/>
  <c r="BE65" i="20"/>
  <c r="H65" i="20" s="1"/>
  <c r="BF65" i="20"/>
  <c r="I65" i="20" s="1"/>
  <c r="BG65" i="20"/>
  <c r="J65" i="20" s="1"/>
  <c r="BA66" i="20"/>
  <c r="D66" i="20" s="1"/>
  <c r="BB66" i="20"/>
  <c r="E66" i="20" s="1"/>
  <c r="BC66" i="20"/>
  <c r="F66" i="20" s="1"/>
  <c r="BD66" i="20"/>
  <c r="G66" i="20" s="1"/>
  <c r="BE66" i="20"/>
  <c r="H66" i="20" s="1"/>
  <c r="BF66" i="20"/>
  <c r="I66" i="20" s="1"/>
  <c r="BG66" i="20"/>
  <c r="J66" i="20" s="1"/>
  <c r="BA67" i="20"/>
  <c r="D67" i="20" s="1"/>
  <c r="BB67" i="20"/>
  <c r="E67" i="20" s="1"/>
  <c r="BC67" i="20"/>
  <c r="F67" i="20" s="1"/>
  <c r="BD67" i="20"/>
  <c r="G67" i="20" s="1"/>
  <c r="BE67" i="20"/>
  <c r="H67" i="20" s="1"/>
  <c r="BF67" i="20"/>
  <c r="I67" i="20" s="1"/>
  <c r="BG67" i="20"/>
  <c r="J67" i="20" s="1"/>
  <c r="BA68" i="20"/>
  <c r="D68" i="20" s="1"/>
  <c r="BB68" i="20"/>
  <c r="E68" i="20" s="1"/>
  <c r="BC68" i="20"/>
  <c r="F68" i="20" s="1"/>
  <c r="BD68" i="20"/>
  <c r="G68" i="20" s="1"/>
  <c r="BE68" i="20"/>
  <c r="H68" i="20" s="1"/>
  <c r="BF68" i="20"/>
  <c r="I68" i="20" s="1"/>
  <c r="BG68" i="20"/>
  <c r="J68" i="20" s="1"/>
  <c r="BA69" i="20"/>
  <c r="D69" i="20" s="1"/>
  <c r="BB69" i="20"/>
  <c r="E69" i="20" s="1"/>
  <c r="BC69" i="20"/>
  <c r="F69" i="20" s="1"/>
  <c r="BD69" i="20"/>
  <c r="G69" i="20" s="1"/>
  <c r="BE69" i="20"/>
  <c r="H69" i="20" s="1"/>
  <c r="BF69" i="20"/>
  <c r="I69" i="20" s="1"/>
  <c r="BG69" i="20"/>
  <c r="J69" i="20" s="1"/>
  <c r="BA70" i="20"/>
  <c r="D70" i="20" s="1"/>
  <c r="BB70" i="20"/>
  <c r="E70" i="20" s="1"/>
  <c r="BC70" i="20"/>
  <c r="F70" i="20" s="1"/>
  <c r="BD70" i="20"/>
  <c r="G70" i="20" s="1"/>
  <c r="BE70" i="20"/>
  <c r="H70" i="20" s="1"/>
  <c r="BF70" i="20"/>
  <c r="I70" i="20" s="1"/>
  <c r="BG70" i="20"/>
  <c r="J70" i="20" s="1"/>
  <c r="BA71" i="20"/>
  <c r="D71" i="20" s="1"/>
  <c r="BB71" i="20"/>
  <c r="E71" i="20" s="1"/>
  <c r="BC71" i="20"/>
  <c r="F71" i="20" s="1"/>
  <c r="BD71" i="20"/>
  <c r="G71" i="20" s="1"/>
  <c r="BE71" i="20"/>
  <c r="H71" i="20" s="1"/>
  <c r="BF71" i="20"/>
  <c r="I71" i="20" s="1"/>
  <c r="BG71" i="20"/>
  <c r="J71" i="20" s="1"/>
  <c r="BA72" i="20"/>
  <c r="D72" i="20" s="1"/>
  <c r="BB72" i="20"/>
  <c r="E72" i="20" s="1"/>
  <c r="BC72" i="20"/>
  <c r="F72" i="20" s="1"/>
  <c r="BD72" i="20"/>
  <c r="G72" i="20" s="1"/>
  <c r="BE72" i="20"/>
  <c r="H72" i="20" s="1"/>
  <c r="BF72" i="20"/>
  <c r="I72" i="20" s="1"/>
  <c r="BG72" i="20"/>
  <c r="J72" i="20" s="1"/>
  <c r="BA73" i="20"/>
  <c r="D73" i="20" s="1"/>
  <c r="BB73" i="20"/>
  <c r="E73" i="20" s="1"/>
  <c r="BC73" i="20"/>
  <c r="F73" i="20" s="1"/>
  <c r="BD73" i="20"/>
  <c r="G73" i="20" s="1"/>
  <c r="BE73" i="20"/>
  <c r="H73" i="20" s="1"/>
  <c r="BF73" i="20"/>
  <c r="I73" i="20" s="1"/>
  <c r="BG73" i="20"/>
  <c r="J73" i="20" s="1"/>
  <c r="BC74" i="20"/>
  <c r="F74" i="20" s="1"/>
  <c r="BG74" i="20"/>
  <c r="J74" i="20" s="1"/>
  <c r="BA75" i="20"/>
  <c r="D75" i="20" s="1"/>
  <c r="BB75" i="20"/>
  <c r="E75" i="20" s="1"/>
  <c r="BD75" i="20"/>
  <c r="G75" i="20" s="1"/>
  <c r="BE75" i="20"/>
  <c r="H75" i="20" s="1"/>
  <c r="BF75" i="20"/>
  <c r="I75" i="20" s="1"/>
  <c r="BG75" i="20"/>
  <c r="J75" i="20" s="1"/>
  <c r="BA76" i="20"/>
  <c r="D76" i="20" s="1"/>
  <c r="BB76" i="20"/>
  <c r="E76" i="20" s="1"/>
  <c r="BC76" i="20"/>
  <c r="F76" i="20" s="1"/>
  <c r="BD76" i="20"/>
  <c r="G76" i="20" s="1"/>
  <c r="BE76" i="20"/>
  <c r="H76" i="20" s="1"/>
  <c r="BF76" i="20"/>
  <c r="I76" i="20" s="1"/>
  <c r="BG76" i="20"/>
  <c r="J76" i="20" s="1"/>
  <c r="BA77" i="20"/>
  <c r="D77" i="20" s="1"/>
  <c r="BB77" i="20"/>
  <c r="E77" i="20" s="1"/>
  <c r="BC77" i="20"/>
  <c r="F77" i="20" s="1"/>
  <c r="BD77" i="20"/>
  <c r="G77" i="20" s="1"/>
  <c r="BE77" i="20"/>
  <c r="H77" i="20" s="1"/>
  <c r="BF77" i="20"/>
  <c r="I77" i="20" s="1"/>
  <c r="BA78" i="20"/>
  <c r="D78" i="20" s="1"/>
  <c r="BB78" i="20"/>
  <c r="E78" i="20" s="1"/>
  <c r="BC78" i="20"/>
  <c r="F78" i="20" s="1"/>
  <c r="BD78" i="20"/>
  <c r="G78" i="20" s="1"/>
  <c r="BE78" i="20"/>
  <c r="H78" i="20" s="1"/>
  <c r="BF78" i="20"/>
  <c r="I78" i="20" s="1"/>
  <c r="BG78" i="20"/>
  <c r="J78" i="20" s="1"/>
  <c r="BA79" i="20"/>
  <c r="D79" i="20" s="1"/>
  <c r="BB79" i="20"/>
  <c r="E79" i="20" s="1"/>
  <c r="BC79" i="20"/>
  <c r="F79" i="20" s="1"/>
  <c r="BD79" i="20"/>
  <c r="G79" i="20" s="1"/>
  <c r="BE79" i="20"/>
  <c r="H79" i="20" s="1"/>
  <c r="BF79" i="20"/>
  <c r="I79" i="20" s="1"/>
  <c r="BG79" i="20"/>
  <c r="J79" i="20" s="1"/>
  <c r="BA80" i="20"/>
  <c r="D80" i="20" s="1"/>
  <c r="BB80" i="20"/>
  <c r="E80" i="20" s="1"/>
  <c r="BC80" i="20"/>
  <c r="F80" i="20" s="1"/>
  <c r="BD80" i="20"/>
  <c r="G80" i="20" s="1"/>
  <c r="BE80" i="20"/>
  <c r="H80" i="20" s="1"/>
  <c r="BF80" i="20"/>
  <c r="I80" i="20" s="1"/>
  <c r="BG80" i="20"/>
  <c r="J80" i="20" s="1"/>
  <c r="AL77" i="20"/>
  <c r="AE77" i="20"/>
  <c r="X77" i="20"/>
  <c r="Q77" i="20"/>
  <c r="BG77" i="20" s="1"/>
  <c r="J77" i="20" s="1"/>
  <c r="M75" i="20"/>
  <c r="BC75" i="20" s="1"/>
  <c r="F75" i="20" s="1"/>
  <c r="P74" i="20"/>
  <c r="BF74" i="20" s="1"/>
  <c r="I74" i="20" s="1"/>
  <c r="O74" i="20"/>
  <c r="O25" i="20" s="1"/>
  <c r="O21" i="20" s="1"/>
  <c r="N74" i="20"/>
  <c r="N25" i="20" s="1"/>
  <c r="N21" i="20" s="1"/>
  <c r="L74" i="20"/>
  <c r="L25" i="20" s="1"/>
  <c r="L21" i="20" s="1"/>
  <c r="K74" i="20"/>
  <c r="K25" i="20" s="1"/>
  <c r="K21" i="20" s="1"/>
  <c r="AZ58" i="20"/>
  <c r="AY58" i="20"/>
  <c r="AX58" i="20"/>
  <c r="AW58" i="20"/>
  <c r="AV58" i="20"/>
  <c r="AU58" i="20"/>
  <c r="AT58" i="20"/>
  <c r="AR58" i="20"/>
  <c r="AQ58" i="20"/>
  <c r="AP58" i="20"/>
  <c r="AO58" i="20"/>
  <c r="AN58" i="20"/>
  <c r="AM58" i="20"/>
  <c r="AK58" i="20"/>
  <c r="AJ58" i="20"/>
  <c r="AI58" i="20"/>
  <c r="AH58" i="20"/>
  <c r="AG58" i="20"/>
  <c r="AF58" i="20"/>
  <c r="AD58" i="20"/>
  <c r="AC58" i="20"/>
  <c r="AB58" i="20"/>
  <c r="AA58" i="20"/>
  <c r="Z58" i="20"/>
  <c r="Y58" i="20"/>
  <c r="W58" i="20"/>
  <c r="V58" i="20"/>
  <c r="U58" i="20"/>
  <c r="T58" i="20"/>
  <c r="S58" i="20"/>
  <c r="R58" i="20"/>
  <c r="P58" i="20"/>
  <c r="BF58" i="20" s="1"/>
  <c r="I58" i="20" s="1"/>
  <c r="O58" i="20"/>
  <c r="BE58" i="20" s="1"/>
  <c r="H58" i="20" s="1"/>
  <c r="N58" i="20"/>
  <c r="BD58" i="20" s="1"/>
  <c r="G58" i="20" s="1"/>
  <c r="M58" i="20"/>
  <c r="BC58" i="20" s="1"/>
  <c r="F58" i="20" s="1"/>
  <c r="L58" i="20"/>
  <c r="BB58" i="20" s="1"/>
  <c r="E58" i="20" s="1"/>
  <c r="K58" i="20"/>
  <c r="BA58" i="20" s="1"/>
  <c r="D58" i="20" s="1"/>
  <c r="AZ57" i="20"/>
  <c r="AY57" i="20"/>
  <c r="AX57" i="20"/>
  <c r="AW57" i="20"/>
  <c r="AV57" i="20"/>
  <c r="AU57" i="20"/>
  <c r="AT57" i="20"/>
  <c r="AS57" i="20"/>
  <c r="AS58" i="20" s="1"/>
  <c r="AR57" i="20"/>
  <c r="AQ57" i="20"/>
  <c r="AP57" i="20"/>
  <c r="AO57" i="20"/>
  <c r="AN57" i="20"/>
  <c r="AM57" i="20"/>
  <c r="AL57" i="20"/>
  <c r="AL58" i="20" s="1"/>
  <c r="AK57" i="20"/>
  <c r="AJ57" i="20"/>
  <c r="AI57" i="20"/>
  <c r="AH57" i="20"/>
  <c r="AG57" i="20"/>
  <c r="AF57" i="20"/>
  <c r="AE57" i="20"/>
  <c r="AE58" i="20" s="1"/>
  <c r="AD57" i="20"/>
  <c r="AC57" i="20"/>
  <c r="AB57" i="20"/>
  <c r="AA57" i="20"/>
  <c r="Z57" i="20"/>
  <c r="Y57" i="20"/>
  <c r="X57" i="20"/>
  <c r="X58" i="20" s="1"/>
  <c r="W57" i="20"/>
  <c r="V57" i="20"/>
  <c r="U57" i="20"/>
  <c r="T57" i="20"/>
  <c r="S57" i="20"/>
  <c r="R57" i="20"/>
  <c r="Q57" i="20"/>
  <c r="Q58" i="20" s="1"/>
  <c r="BG58" i="20" s="1"/>
  <c r="J58" i="20" s="1"/>
  <c r="P57" i="20"/>
  <c r="BF57" i="20" s="1"/>
  <c r="I57" i="20" s="1"/>
  <c r="O57" i="20"/>
  <c r="BE57" i="20" s="1"/>
  <c r="H57" i="20" s="1"/>
  <c r="N57" i="20"/>
  <c r="BD57" i="20" s="1"/>
  <c r="G57" i="20" s="1"/>
  <c r="M57" i="20"/>
  <c r="BC57" i="20" s="1"/>
  <c r="F57" i="20" s="1"/>
  <c r="L57" i="20"/>
  <c r="BB57" i="20" s="1"/>
  <c r="E57" i="20" s="1"/>
  <c r="K57" i="20"/>
  <c r="BA57" i="20" s="1"/>
  <c r="D57" i="20" s="1"/>
  <c r="AZ51" i="20"/>
  <c r="AZ50" i="20" s="1"/>
  <c r="AY51" i="20"/>
  <c r="AY50" i="20" s="1"/>
  <c r="AY49" i="20" s="1"/>
  <c r="AY23" i="20" s="1"/>
  <c r="AX51" i="20"/>
  <c r="AW51" i="20"/>
  <c r="AV51" i="20"/>
  <c r="AU51" i="20"/>
  <c r="AT51" i="20"/>
  <c r="AS51" i="20"/>
  <c r="AR51" i="20"/>
  <c r="AR50" i="20" s="1"/>
  <c r="AR49" i="20" s="1"/>
  <c r="AR23" i="20" s="1"/>
  <c r="AQ51" i="20"/>
  <c r="AQ50" i="20" s="1"/>
  <c r="AQ49" i="20" s="1"/>
  <c r="AQ23" i="20" s="1"/>
  <c r="AP51" i="20"/>
  <c r="AP50" i="20" s="1"/>
  <c r="AP49" i="20" s="1"/>
  <c r="AP23" i="20" s="1"/>
  <c r="AO51" i="20"/>
  <c r="AO50" i="20" s="1"/>
  <c r="AO49" i="20" s="1"/>
  <c r="AO23" i="20" s="1"/>
  <c r="AN51" i="20"/>
  <c r="AN50" i="20" s="1"/>
  <c r="AN49" i="20" s="1"/>
  <c r="AN23" i="20" s="1"/>
  <c r="AM51" i="20"/>
  <c r="AM50" i="20" s="1"/>
  <c r="AM49" i="20" s="1"/>
  <c r="AM23" i="20" s="1"/>
  <c r="AL51" i="20"/>
  <c r="AK51" i="20"/>
  <c r="AJ51" i="20"/>
  <c r="AI51" i="20"/>
  <c r="AH51" i="20"/>
  <c r="AG51" i="20"/>
  <c r="AF51" i="20"/>
  <c r="AF50" i="20" s="1"/>
  <c r="AF49" i="20" s="1"/>
  <c r="AF23" i="20" s="1"/>
  <c r="AE51" i="20"/>
  <c r="AE50" i="20" s="1"/>
  <c r="AD51" i="20"/>
  <c r="AD50" i="20" s="1"/>
  <c r="AD49" i="20" s="1"/>
  <c r="AD23" i="20" s="1"/>
  <c r="AC51" i="20"/>
  <c r="AC50" i="20" s="1"/>
  <c r="AC49" i="20" s="1"/>
  <c r="AC23" i="20" s="1"/>
  <c r="AB51" i="20"/>
  <c r="AB50" i="20" s="1"/>
  <c r="AB49" i="20" s="1"/>
  <c r="AB23" i="20" s="1"/>
  <c r="AA51" i="20"/>
  <c r="AA50" i="20" s="1"/>
  <c r="AA49" i="20" s="1"/>
  <c r="AA23" i="20" s="1"/>
  <c r="Z51" i="20"/>
  <c r="Y51" i="20"/>
  <c r="X51" i="20"/>
  <c r="W51" i="20"/>
  <c r="V51" i="20"/>
  <c r="U51" i="20"/>
  <c r="T51" i="20"/>
  <c r="T50" i="20" s="1"/>
  <c r="T49" i="20" s="1"/>
  <c r="T23" i="20" s="1"/>
  <c r="S51" i="20"/>
  <c r="S50" i="20" s="1"/>
  <c r="S49" i="20" s="1"/>
  <c r="S23" i="20" s="1"/>
  <c r="R51" i="20"/>
  <c r="R50" i="20" s="1"/>
  <c r="R49" i="20" s="1"/>
  <c r="R23" i="20" s="1"/>
  <c r="Q51" i="20"/>
  <c r="Q50" i="20" s="1"/>
  <c r="BG50" i="20" s="1"/>
  <c r="J50" i="20" s="1"/>
  <c r="P51" i="20"/>
  <c r="P50" i="20" s="1"/>
  <c r="P49" i="20" s="1"/>
  <c r="P23" i="20" s="1"/>
  <c r="BF23" i="20" s="1"/>
  <c r="I23" i="20" s="1"/>
  <c r="O51" i="20"/>
  <c r="O50" i="20" s="1"/>
  <c r="O49" i="20" s="1"/>
  <c r="O23" i="20" s="1"/>
  <c r="BE23" i="20" s="1"/>
  <c r="H23" i="20" s="1"/>
  <c r="N51" i="20"/>
  <c r="BD51" i="20" s="1"/>
  <c r="G51" i="20" s="1"/>
  <c r="M51" i="20"/>
  <c r="BC51" i="20" s="1"/>
  <c r="F51" i="20" s="1"/>
  <c r="L51" i="20"/>
  <c r="BB51" i="20" s="1"/>
  <c r="E51" i="20" s="1"/>
  <c r="K51" i="20"/>
  <c r="BA51" i="20" s="1"/>
  <c r="D51" i="20" s="1"/>
  <c r="AX50" i="20"/>
  <c r="AX49" i="20" s="1"/>
  <c r="AX23" i="20" s="1"/>
  <c r="AW50" i="20"/>
  <c r="AW49" i="20" s="1"/>
  <c r="AW23" i="20" s="1"/>
  <c r="AV50" i="20"/>
  <c r="AV49" i="20" s="1"/>
  <c r="AV23" i="20" s="1"/>
  <c r="AU50" i="20"/>
  <c r="AU49" i="20" s="1"/>
  <c r="AU23" i="20" s="1"/>
  <c r="AT50" i="20"/>
  <c r="AT49" i="20" s="1"/>
  <c r="AT23" i="20" s="1"/>
  <c r="AS50" i="20"/>
  <c r="AL50" i="20"/>
  <c r="AK50" i="20"/>
  <c r="AK49" i="20" s="1"/>
  <c r="AK23" i="20" s="1"/>
  <c r="AJ50" i="20"/>
  <c r="AJ49" i="20" s="1"/>
  <c r="AJ23" i="20" s="1"/>
  <c r="AI50" i="20"/>
  <c r="AI49" i="20" s="1"/>
  <c r="AI23" i="20" s="1"/>
  <c r="AH50" i="20"/>
  <c r="AH49" i="20" s="1"/>
  <c r="AH23" i="20" s="1"/>
  <c r="AG50" i="20"/>
  <c r="AG49" i="20" s="1"/>
  <c r="AG23" i="20" s="1"/>
  <c r="Z50" i="20"/>
  <c r="Z49" i="20" s="1"/>
  <c r="Z23" i="20" s="1"/>
  <c r="Y50" i="20"/>
  <c r="Y49" i="20" s="1"/>
  <c r="Y23" i="20" s="1"/>
  <c r="X50" i="20"/>
  <c r="W50" i="20"/>
  <c r="W49" i="20" s="1"/>
  <c r="W23" i="20" s="1"/>
  <c r="V50" i="20"/>
  <c r="V49" i="20" s="1"/>
  <c r="V23" i="20" s="1"/>
  <c r="U50" i="20"/>
  <c r="U49" i="20" s="1"/>
  <c r="U23" i="20" s="1"/>
  <c r="N50" i="20"/>
  <c r="N49" i="20" s="1"/>
  <c r="N23" i="20" s="1"/>
  <c r="BD23" i="20" s="1"/>
  <c r="G23" i="20" s="1"/>
  <c r="M50" i="20"/>
  <c r="M49" i="20" s="1"/>
  <c r="M23" i="20" s="1"/>
  <c r="BC23" i="20" s="1"/>
  <c r="F23" i="20" s="1"/>
  <c r="L50" i="20"/>
  <c r="L49" i="20" s="1"/>
  <c r="L23" i="20" s="1"/>
  <c r="BB23" i="20" s="1"/>
  <c r="E23" i="20" s="1"/>
  <c r="K50" i="20"/>
  <c r="K49" i="20" s="1"/>
  <c r="K23" i="20" s="1"/>
  <c r="BA23" i="20" s="1"/>
  <c r="D23" i="20" s="1"/>
  <c r="AZ49" i="20"/>
  <c r="AZ23" i="20" s="1"/>
  <c r="AS49" i="20"/>
  <c r="AS23" i="20" s="1"/>
  <c r="AL49" i="20"/>
  <c r="AE49" i="20"/>
  <c r="AE23" i="20" s="1"/>
  <c r="X49" i="20"/>
  <c r="Q49" i="20"/>
  <c r="Q23" i="20" s="1"/>
  <c r="AZ27" i="20"/>
  <c r="AY27" i="20"/>
  <c r="AX27" i="20"/>
  <c r="AW27" i="20"/>
  <c r="AV27" i="20"/>
  <c r="AU27" i="20"/>
  <c r="AT27" i="20"/>
  <c r="AS27" i="20"/>
  <c r="AR27" i="20"/>
  <c r="AQ27" i="20"/>
  <c r="AP27" i="20"/>
  <c r="AO27" i="20"/>
  <c r="AN27" i="20"/>
  <c r="AM27" i="20"/>
  <c r="AL27" i="20"/>
  <c r="AK27" i="20"/>
  <c r="AJ27" i="20"/>
  <c r="AI27" i="20"/>
  <c r="AH27" i="20"/>
  <c r="AG27" i="20"/>
  <c r="AF27" i="20"/>
  <c r="AE27" i="20"/>
  <c r="AD27" i="20"/>
  <c r="AC27" i="20"/>
  <c r="AB27" i="20"/>
  <c r="AA27" i="20"/>
  <c r="Z27" i="20"/>
  <c r="Y27" i="20"/>
  <c r="X27" i="20"/>
  <c r="W27" i="20"/>
  <c r="V27" i="20"/>
  <c r="U27" i="20"/>
  <c r="T27" i="20"/>
  <c r="S27" i="20"/>
  <c r="R27" i="20"/>
  <c r="Q27" i="20"/>
  <c r="BG27" i="20" s="1"/>
  <c r="J27" i="20" s="1"/>
  <c r="P27" i="20"/>
  <c r="BF27" i="20" s="1"/>
  <c r="I27" i="20" s="1"/>
  <c r="O27" i="20"/>
  <c r="BE27" i="20" s="1"/>
  <c r="H27" i="20" s="1"/>
  <c r="N27" i="20"/>
  <c r="BD27" i="20" s="1"/>
  <c r="G27" i="20" s="1"/>
  <c r="M27" i="20"/>
  <c r="BC27" i="20" s="1"/>
  <c r="F27" i="20" s="1"/>
  <c r="L27" i="20"/>
  <c r="BB27" i="20" s="1"/>
  <c r="E27" i="20" s="1"/>
  <c r="K27" i="20"/>
  <c r="BA27" i="20" s="1"/>
  <c r="D27" i="20" s="1"/>
  <c r="Q25" i="20"/>
  <c r="BG25" i="20" s="1"/>
  <c r="J25" i="20" s="1"/>
  <c r="P25" i="20"/>
  <c r="BF25" i="20" s="1"/>
  <c r="I25" i="20" s="1"/>
  <c r="M25" i="20"/>
  <c r="BC25" i="20" s="1"/>
  <c r="F25" i="20" s="1"/>
  <c r="AL23" i="20"/>
  <c r="AL21" i="20" s="1"/>
  <c r="X23" i="20"/>
  <c r="X21" i="20" s="1"/>
  <c r="P21" i="20"/>
  <c r="M21" i="20"/>
  <c r="Q21" i="20" l="1"/>
  <c r="AE21" i="20"/>
  <c r="AS21" i="20"/>
  <c r="U21" i="20"/>
  <c r="BD21" i="20" s="1"/>
  <c r="G21" i="20" s="1"/>
  <c r="W21" i="20"/>
  <c r="BF21" i="20" s="1"/>
  <c r="I21" i="20" s="1"/>
  <c r="AZ21" i="20"/>
  <c r="V21" i="20"/>
  <c r="BE21" i="20" s="1"/>
  <c r="H21" i="20" s="1"/>
  <c r="Z21" i="20"/>
  <c r="AH21" i="20"/>
  <c r="AJ21" i="20"/>
  <c r="AT21" i="20"/>
  <c r="AV21" i="20"/>
  <c r="AX21" i="20"/>
  <c r="R21" i="20"/>
  <c r="BA21" i="20" s="1"/>
  <c r="D21" i="20" s="1"/>
  <c r="T21" i="20"/>
  <c r="BC21" i="20" s="1"/>
  <c r="F21" i="20" s="1"/>
  <c r="AB21" i="20"/>
  <c r="AD21" i="20"/>
  <c r="AF21" i="20"/>
  <c r="AN21" i="20"/>
  <c r="AP21" i="20"/>
  <c r="AR21" i="20"/>
  <c r="BD74" i="20"/>
  <c r="G74" i="20" s="1"/>
  <c r="BB74" i="20"/>
  <c r="E74" i="20" s="1"/>
  <c r="BG57" i="20"/>
  <c r="J57" i="20" s="1"/>
  <c r="BG51" i="20"/>
  <c r="J51" i="20" s="1"/>
  <c r="BE51" i="20"/>
  <c r="H51" i="20" s="1"/>
  <c r="BF50" i="20"/>
  <c r="I50" i="20" s="1"/>
  <c r="BD50" i="20"/>
  <c r="G50" i="20" s="1"/>
  <c r="BB50" i="20"/>
  <c r="E50" i="20" s="1"/>
  <c r="BG49" i="20"/>
  <c r="J49" i="20" s="1"/>
  <c r="BE49" i="20"/>
  <c r="H49" i="20" s="1"/>
  <c r="BC49" i="20"/>
  <c r="F49" i="20" s="1"/>
  <c r="BA49" i="20"/>
  <c r="D49" i="20" s="1"/>
  <c r="BA25" i="20"/>
  <c r="D25" i="20" s="1"/>
  <c r="BG23" i="20"/>
  <c r="J23" i="20" s="1"/>
  <c r="Y21" i="20"/>
  <c r="AG21" i="20"/>
  <c r="AI21" i="20"/>
  <c r="AK21" i="20"/>
  <c r="AU21" i="20"/>
  <c r="AW21" i="20"/>
  <c r="S21" i="20"/>
  <c r="BB21" i="20" s="1"/>
  <c r="E21" i="20" s="1"/>
  <c r="AA21" i="20"/>
  <c r="AC21" i="20"/>
  <c r="AM21" i="20"/>
  <c r="AO21" i="20"/>
  <c r="AQ21" i="20"/>
  <c r="AY21" i="20"/>
  <c r="BE74" i="20"/>
  <c r="H74" i="20" s="1"/>
  <c r="BA74" i="20"/>
  <c r="D74" i="20" s="1"/>
  <c r="BF51" i="20"/>
  <c r="I51" i="20" s="1"/>
  <c r="BE50" i="20"/>
  <c r="H50" i="20" s="1"/>
  <c r="BC50" i="20"/>
  <c r="F50" i="20" s="1"/>
  <c r="BA50" i="20"/>
  <c r="D50" i="20" s="1"/>
  <c r="BF49" i="20"/>
  <c r="I49" i="20" s="1"/>
  <c r="BD49" i="20"/>
  <c r="G49" i="20" s="1"/>
  <c r="BB49" i="20"/>
  <c r="E49" i="20" s="1"/>
  <c r="BD25" i="20"/>
  <c r="G25" i="20" s="1"/>
  <c r="BB25" i="20"/>
  <c r="E25" i="20" s="1"/>
  <c r="N27" i="15"/>
  <c r="AR20" i="15"/>
  <c r="AR27" i="15" s="1"/>
  <c r="K20" i="15"/>
  <c r="AO22" i="15"/>
  <c r="S22" i="19"/>
  <c r="D53" i="17"/>
  <c r="D52" i="17" s="1"/>
  <c r="D51" i="17" s="1"/>
  <c r="D80" i="17"/>
  <c r="D78" i="17" s="1"/>
  <c r="D28" i="17" s="1"/>
  <c r="D76" i="17"/>
  <c r="AU23" i="17"/>
  <c r="AV23" i="17"/>
  <c r="AW23" i="17"/>
  <c r="AX23" i="17"/>
  <c r="AY23" i="17"/>
  <c r="AZ23" i="17"/>
  <c r="BA23" i="17"/>
  <c r="AU25" i="17"/>
  <c r="AV25" i="17"/>
  <c r="AW25" i="17"/>
  <c r="AX25" i="17"/>
  <c r="AY25" i="17"/>
  <c r="AZ25" i="17"/>
  <c r="BA25" i="17"/>
  <c r="AU26" i="17"/>
  <c r="AU27" i="17"/>
  <c r="AV27" i="17"/>
  <c r="AW27" i="17"/>
  <c r="AX27" i="17"/>
  <c r="AY27" i="17"/>
  <c r="AZ27" i="17"/>
  <c r="BA27" i="17"/>
  <c r="AU30" i="17"/>
  <c r="AV30" i="17"/>
  <c r="AW30" i="17"/>
  <c r="AX30" i="17"/>
  <c r="AY30" i="17"/>
  <c r="AZ30" i="17"/>
  <c r="BA30" i="17"/>
  <c r="AU31" i="17"/>
  <c r="AV31" i="17"/>
  <c r="AW31" i="17"/>
  <c r="AX31" i="17"/>
  <c r="AY31" i="17"/>
  <c r="AZ31" i="17"/>
  <c r="BA31" i="17"/>
  <c r="AU32" i="17"/>
  <c r="AV32" i="17"/>
  <c r="AW32" i="17"/>
  <c r="AX32" i="17"/>
  <c r="AY32" i="17"/>
  <c r="AZ32" i="17"/>
  <c r="BA32" i="17"/>
  <c r="AU33" i="17"/>
  <c r="AV33" i="17"/>
  <c r="AW33" i="17"/>
  <c r="AX33" i="17"/>
  <c r="AY33" i="17"/>
  <c r="AZ33" i="17"/>
  <c r="BA33" i="17"/>
  <c r="AU34" i="17"/>
  <c r="AV34" i="17"/>
  <c r="AW34" i="17"/>
  <c r="AX34" i="17"/>
  <c r="AY34" i="17"/>
  <c r="AZ34" i="17"/>
  <c r="BA34" i="17"/>
  <c r="AU35" i="17"/>
  <c r="AV35" i="17"/>
  <c r="AW35" i="17"/>
  <c r="AX35" i="17"/>
  <c r="AY35" i="17"/>
  <c r="AZ35" i="17"/>
  <c r="BA35" i="17"/>
  <c r="AU36" i="17"/>
  <c r="AV36" i="17"/>
  <c r="AW36" i="17"/>
  <c r="AX36" i="17"/>
  <c r="AY36" i="17"/>
  <c r="AZ36" i="17"/>
  <c r="BA36" i="17"/>
  <c r="AU37" i="17"/>
  <c r="AV37" i="17"/>
  <c r="AW37" i="17"/>
  <c r="AX37" i="17"/>
  <c r="AY37" i="17"/>
  <c r="AZ37" i="17"/>
  <c r="BA37" i="17"/>
  <c r="AU38" i="17"/>
  <c r="AV38" i="17"/>
  <c r="AW38" i="17"/>
  <c r="AX38" i="17"/>
  <c r="AY38" i="17"/>
  <c r="AZ38" i="17"/>
  <c r="BA38" i="17"/>
  <c r="AU39" i="17"/>
  <c r="AV39" i="17"/>
  <c r="AW39" i="17"/>
  <c r="AX39" i="17"/>
  <c r="AY39" i="17"/>
  <c r="AZ39" i="17"/>
  <c r="BA39" i="17"/>
  <c r="AU40" i="17"/>
  <c r="AV40" i="17"/>
  <c r="AW40" i="17"/>
  <c r="AX40" i="17"/>
  <c r="AY40" i="17"/>
  <c r="AZ40" i="17"/>
  <c r="BA40" i="17"/>
  <c r="AU41" i="17"/>
  <c r="AV41" i="17"/>
  <c r="AW41" i="17"/>
  <c r="AX41" i="17"/>
  <c r="AY41" i="17"/>
  <c r="AZ41" i="17"/>
  <c r="BA41" i="17"/>
  <c r="AU42" i="17"/>
  <c r="AV42" i="17"/>
  <c r="AW42" i="17"/>
  <c r="AX42" i="17"/>
  <c r="AY42" i="17"/>
  <c r="AZ42" i="17"/>
  <c r="BA42" i="17"/>
  <c r="AU43" i="17"/>
  <c r="AV43" i="17"/>
  <c r="AW43" i="17"/>
  <c r="AX43" i="17"/>
  <c r="AY43" i="17"/>
  <c r="AZ43" i="17"/>
  <c r="BA43" i="17"/>
  <c r="AU44" i="17"/>
  <c r="AV44" i="17"/>
  <c r="AW44" i="17"/>
  <c r="AX44" i="17"/>
  <c r="AY44" i="17"/>
  <c r="AZ44" i="17"/>
  <c r="BA44" i="17"/>
  <c r="AU45" i="17"/>
  <c r="AV45" i="17"/>
  <c r="AW45" i="17"/>
  <c r="AX45" i="17"/>
  <c r="AY45" i="17"/>
  <c r="AZ45" i="17"/>
  <c r="BA45" i="17"/>
  <c r="AU46" i="17"/>
  <c r="AV46" i="17"/>
  <c r="AW46" i="17"/>
  <c r="AX46" i="17"/>
  <c r="AY46" i="17"/>
  <c r="AZ46" i="17"/>
  <c r="BA46" i="17"/>
  <c r="AU47" i="17"/>
  <c r="AV47" i="17"/>
  <c r="AW47" i="17"/>
  <c r="AX47" i="17"/>
  <c r="AY47" i="17"/>
  <c r="AZ47" i="17"/>
  <c r="BA47" i="17"/>
  <c r="AU48" i="17"/>
  <c r="AV48" i="17"/>
  <c r="AW48" i="17"/>
  <c r="AX48" i="17"/>
  <c r="AY48" i="17"/>
  <c r="AZ48" i="17"/>
  <c r="BA48" i="17"/>
  <c r="AU49" i="17"/>
  <c r="AV49" i="17"/>
  <c r="AW49" i="17"/>
  <c r="AX49" i="17"/>
  <c r="AY49" i="17"/>
  <c r="AZ49" i="17"/>
  <c r="BA49" i="17"/>
  <c r="AU51" i="17"/>
  <c r="AW51" i="17"/>
  <c r="AX51" i="17"/>
  <c r="AY51" i="17"/>
  <c r="AZ51" i="17"/>
  <c r="BA51" i="17"/>
  <c r="AU52" i="17"/>
  <c r="AW52" i="17"/>
  <c r="AX52" i="17"/>
  <c r="AY52" i="17"/>
  <c r="AZ52" i="17"/>
  <c r="BA52" i="17"/>
  <c r="AU53" i="17"/>
  <c r="AV53" i="17"/>
  <c r="AW53" i="17"/>
  <c r="AX53" i="17"/>
  <c r="AY53" i="17"/>
  <c r="AZ53" i="17"/>
  <c r="BA53" i="17"/>
  <c r="AU54" i="17"/>
  <c r="AV54" i="17"/>
  <c r="AW54" i="17"/>
  <c r="AX54" i="17"/>
  <c r="AY54" i="17"/>
  <c r="AZ54" i="17"/>
  <c r="BA54" i="17"/>
  <c r="AU55" i="17"/>
  <c r="AV55" i="17"/>
  <c r="AW55" i="17"/>
  <c r="AX55" i="17"/>
  <c r="AY55" i="17"/>
  <c r="AZ55" i="17"/>
  <c r="BA55" i="17"/>
  <c r="AU56" i="17"/>
  <c r="AV56" i="17"/>
  <c r="AW56" i="17"/>
  <c r="AX56" i="17"/>
  <c r="AY56" i="17"/>
  <c r="AZ56" i="17"/>
  <c r="BA56" i="17"/>
  <c r="AU57" i="17"/>
  <c r="AV57" i="17"/>
  <c r="AW57" i="17"/>
  <c r="AX57" i="17"/>
  <c r="AY57" i="17"/>
  <c r="AZ57" i="17"/>
  <c r="BA57" i="17"/>
  <c r="AU58" i="17"/>
  <c r="AW58" i="17"/>
  <c r="AX58" i="17"/>
  <c r="AY58" i="17"/>
  <c r="AZ58" i="17"/>
  <c r="AU59" i="17"/>
  <c r="AW59" i="17"/>
  <c r="AX59" i="17"/>
  <c r="AY59" i="17"/>
  <c r="AZ59" i="17"/>
  <c r="AU60" i="17"/>
  <c r="AV60" i="17"/>
  <c r="D60" i="17" s="1"/>
  <c r="D58" i="17" s="1"/>
  <c r="AW60" i="17"/>
  <c r="AX60" i="17"/>
  <c r="AY60" i="17"/>
  <c r="AZ60" i="17"/>
  <c r="BA60" i="17"/>
  <c r="AU61" i="17"/>
  <c r="AV61" i="17"/>
  <c r="D61" i="17" s="1"/>
  <c r="AW61" i="17"/>
  <c r="AX61" i="17"/>
  <c r="AY61" i="17"/>
  <c r="AZ61" i="17"/>
  <c r="BA61" i="17"/>
  <c r="AU62" i="17"/>
  <c r="AV62" i="17"/>
  <c r="AW62" i="17"/>
  <c r="AX62" i="17"/>
  <c r="AY62" i="17"/>
  <c r="AZ62" i="17"/>
  <c r="BA62" i="17"/>
  <c r="AU63" i="17"/>
  <c r="AV63" i="17"/>
  <c r="AW63" i="17"/>
  <c r="AX63" i="17"/>
  <c r="AY63" i="17"/>
  <c r="AZ63" i="17"/>
  <c r="BA63" i="17"/>
  <c r="AU64" i="17"/>
  <c r="AV64" i="17"/>
  <c r="AW64" i="17"/>
  <c r="AX64" i="17"/>
  <c r="AY64" i="17"/>
  <c r="AZ64" i="17"/>
  <c r="BA64" i="17"/>
  <c r="AU65" i="17"/>
  <c r="AV65" i="17"/>
  <c r="AW65" i="17"/>
  <c r="AX65" i="17"/>
  <c r="AY65" i="17"/>
  <c r="AZ65" i="17"/>
  <c r="BA65" i="17"/>
  <c r="AU66" i="17"/>
  <c r="AV66" i="17"/>
  <c r="AW66" i="17"/>
  <c r="AX66" i="17"/>
  <c r="AY66" i="17"/>
  <c r="AZ66" i="17"/>
  <c r="BA66" i="17"/>
  <c r="AU67" i="17"/>
  <c r="AV67" i="17"/>
  <c r="AW67" i="17"/>
  <c r="AX67" i="17"/>
  <c r="AY67" i="17"/>
  <c r="AZ67" i="17"/>
  <c r="BA67" i="17"/>
  <c r="AU68" i="17"/>
  <c r="AV68" i="17"/>
  <c r="AW68" i="17"/>
  <c r="AX68" i="17"/>
  <c r="AY68" i="17"/>
  <c r="AZ68" i="17"/>
  <c r="BA68" i="17"/>
  <c r="AU69" i="17"/>
  <c r="AV69" i="17"/>
  <c r="AW69" i="17"/>
  <c r="AX69" i="17"/>
  <c r="AY69" i="17"/>
  <c r="AZ69" i="17"/>
  <c r="BA69" i="17"/>
  <c r="AU70" i="17"/>
  <c r="AV70" i="17"/>
  <c r="AW70" i="17"/>
  <c r="AX70" i="17"/>
  <c r="AY70" i="17"/>
  <c r="AZ70" i="17"/>
  <c r="BA70" i="17"/>
  <c r="AU71" i="17"/>
  <c r="AV71" i="17"/>
  <c r="AW71" i="17"/>
  <c r="AX71" i="17"/>
  <c r="AY71" i="17"/>
  <c r="AZ71" i="17"/>
  <c r="BA71" i="17"/>
  <c r="AU72" i="17"/>
  <c r="AV72" i="17"/>
  <c r="AW72" i="17"/>
  <c r="AX72" i="17"/>
  <c r="AY72" i="17"/>
  <c r="AZ72" i="17"/>
  <c r="BA72" i="17"/>
  <c r="AU73" i="17"/>
  <c r="AV73" i="17"/>
  <c r="AW73" i="17"/>
  <c r="AX73" i="17"/>
  <c r="AY73" i="17"/>
  <c r="AZ73" i="17"/>
  <c r="BA73" i="17"/>
  <c r="AU74" i="17"/>
  <c r="AV74" i="17"/>
  <c r="AW74" i="17"/>
  <c r="AX74" i="17"/>
  <c r="AY74" i="17"/>
  <c r="AZ74" i="17"/>
  <c r="BA74" i="17"/>
  <c r="AU75" i="17"/>
  <c r="AU76" i="17"/>
  <c r="AV76" i="17"/>
  <c r="AW76" i="17"/>
  <c r="AX76" i="17"/>
  <c r="AY76" i="17"/>
  <c r="AZ76" i="17"/>
  <c r="BA76" i="17"/>
  <c r="AU77" i="17"/>
  <c r="AV77" i="17"/>
  <c r="AW77" i="17"/>
  <c r="AX77" i="17"/>
  <c r="AY77" i="17"/>
  <c r="AZ77" i="17"/>
  <c r="BA77" i="17"/>
  <c r="AU78" i="17"/>
  <c r="AU79" i="17"/>
  <c r="AW79" i="17"/>
  <c r="AX79" i="17"/>
  <c r="AY79" i="17"/>
  <c r="AZ79" i="17"/>
  <c r="BA79" i="17"/>
  <c r="AU80" i="17"/>
  <c r="AV80" i="17"/>
  <c r="AW80" i="17"/>
  <c r="AX80" i="17"/>
  <c r="AY80" i="17"/>
  <c r="AZ80" i="17"/>
  <c r="BA80" i="17"/>
  <c r="AU81" i="17"/>
  <c r="AV81" i="17"/>
  <c r="AW81" i="17"/>
  <c r="AX81" i="17"/>
  <c r="AY81" i="17"/>
  <c r="AZ81" i="17"/>
  <c r="BA81" i="17"/>
  <c r="F79" i="17"/>
  <c r="AV79" i="17" s="1"/>
  <c r="D75" i="17"/>
  <c r="D26" i="17" s="1"/>
  <c r="AT78" i="17"/>
  <c r="AS78" i="17"/>
  <c r="AR78" i="17"/>
  <c r="AQ78" i="17"/>
  <c r="AP78" i="17"/>
  <c r="AO78" i="17"/>
  <c r="AM78" i="17"/>
  <c r="AL78" i="17"/>
  <c r="AK78" i="17"/>
  <c r="AJ78" i="17"/>
  <c r="AJ28" i="17" s="1"/>
  <c r="AI78" i="17"/>
  <c r="AI28" i="17" s="1"/>
  <c r="AH78" i="17"/>
  <c r="AH28" i="17" s="1"/>
  <c r="AF78" i="17"/>
  <c r="AE78" i="17"/>
  <c r="AD78" i="17"/>
  <c r="AC78" i="17"/>
  <c r="AB78" i="17"/>
  <c r="AA78" i="17"/>
  <c r="Y78" i="17"/>
  <c r="X78" i="17"/>
  <c r="X28" i="17" s="1"/>
  <c r="W78" i="17"/>
  <c r="W28" i="17" s="1"/>
  <c r="V78" i="17"/>
  <c r="V28" i="17" s="1"/>
  <c r="U78" i="17"/>
  <c r="U28" i="17" s="1"/>
  <c r="T78" i="17"/>
  <c r="T28" i="17" s="1"/>
  <c r="R78" i="17"/>
  <c r="Q78" i="17"/>
  <c r="P78" i="17"/>
  <c r="O78" i="17"/>
  <c r="N78" i="17"/>
  <c r="M78" i="17"/>
  <c r="K78" i="17"/>
  <c r="K28" i="17" s="1"/>
  <c r="BA28" i="17" s="1"/>
  <c r="J78" i="17"/>
  <c r="J28" i="17" s="1"/>
  <c r="AZ28" i="17" s="1"/>
  <c r="I78" i="17"/>
  <c r="I28" i="17" s="1"/>
  <c r="AY28" i="17" s="1"/>
  <c r="H78" i="17"/>
  <c r="H28" i="17" s="1"/>
  <c r="AX28" i="17" s="1"/>
  <c r="G78" i="17"/>
  <c r="G28" i="17" s="1"/>
  <c r="AW28" i="17" s="1"/>
  <c r="F78" i="17"/>
  <c r="F28" i="17" s="1"/>
  <c r="AV28" i="17" s="1"/>
  <c r="K75" i="17"/>
  <c r="BA75" i="17" s="1"/>
  <c r="J75" i="17"/>
  <c r="AZ75" i="17" s="1"/>
  <c r="I75" i="17"/>
  <c r="AY75" i="17" s="1"/>
  <c r="H75" i="17"/>
  <c r="AX75" i="17" s="1"/>
  <c r="G75" i="17"/>
  <c r="AW75" i="17" s="1"/>
  <c r="F75" i="17"/>
  <c r="AV75" i="17" s="1"/>
  <c r="AT58" i="17"/>
  <c r="AT59" i="17" s="1"/>
  <c r="AO58" i="17"/>
  <c r="AO50" i="17" s="1"/>
  <c r="AO24" i="17" s="1"/>
  <c r="AM58" i="17"/>
  <c r="AM50" i="17" s="1"/>
  <c r="AM24" i="17" s="1"/>
  <c r="AH58" i="17"/>
  <c r="AH59" i="17" s="1"/>
  <c r="AF58" i="17"/>
  <c r="AF59" i="17" s="1"/>
  <c r="AA58" i="17"/>
  <c r="AA59" i="17" s="1"/>
  <c r="Y58" i="17"/>
  <c r="Y59" i="17" s="1"/>
  <c r="T58" i="17"/>
  <c r="T59" i="17" s="1"/>
  <c r="R58" i="17"/>
  <c r="R50" i="17" s="1"/>
  <c r="R24" i="17" s="1"/>
  <c r="M58" i="17"/>
  <c r="M59" i="17" s="1"/>
  <c r="K58" i="17"/>
  <c r="K59" i="17" s="1"/>
  <c r="F58" i="17"/>
  <c r="F52" i="17"/>
  <c r="AV52" i="17" s="1"/>
  <c r="F51" i="17"/>
  <c r="AV51" i="17" s="1"/>
  <c r="AT50" i="17"/>
  <c r="AT24" i="17" s="1"/>
  <c r="AS50" i="17"/>
  <c r="AS24" i="17" s="1"/>
  <c r="AR50" i="17"/>
  <c r="AR24" i="17" s="1"/>
  <c r="AQ50" i="17"/>
  <c r="AQ24" i="17" s="1"/>
  <c r="AP50" i="17"/>
  <c r="AN50" i="17"/>
  <c r="AL50" i="17"/>
  <c r="AK50" i="17"/>
  <c r="AJ50" i="17"/>
  <c r="AJ24" i="17" s="1"/>
  <c r="AI50" i="17"/>
  <c r="AI24" i="17" s="1"/>
  <c r="AG50" i="17"/>
  <c r="AG24" i="17" s="1"/>
  <c r="AE50" i="17"/>
  <c r="AE24" i="17" s="1"/>
  <c r="AD50" i="17"/>
  <c r="AC50" i="17"/>
  <c r="AB50" i="17"/>
  <c r="Z50" i="17"/>
  <c r="Y50" i="17"/>
  <c r="X50" i="17"/>
  <c r="X24" i="17" s="1"/>
  <c r="W50" i="17"/>
  <c r="W24" i="17" s="1"/>
  <c r="V50" i="17"/>
  <c r="V24" i="17" s="1"/>
  <c r="U50" i="17"/>
  <c r="U24" i="17" s="1"/>
  <c r="T50" i="17"/>
  <c r="T24" i="17" s="1"/>
  <c r="T22" i="17" s="1"/>
  <c r="S50" i="17"/>
  <c r="S24" i="17" s="1"/>
  <c r="Q50" i="17"/>
  <c r="P50" i="17"/>
  <c r="O50" i="17"/>
  <c r="N50" i="17"/>
  <c r="M50" i="17"/>
  <c r="L50" i="17"/>
  <c r="L24" i="17" s="1"/>
  <c r="K50" i="17"/>
  <c r="K24" i="17" s="1"/>
  <c r="J50" i="17"/>
  <c r="J24" i="17" s="1"/>
  <c r="AZ24" i="17" s="1"/>
  <c r="I50" i="17"/>
  <c r="I24" i="17" s="1"/>
  <c r="AY24" i="17" s="1"/>
  <c r="H50" i="17"/>
  <c r="H24" i="17" s="1"/>
  <c r="AX24" i="17" s="1"/>
  <c r="G50" i="17"/>
  <c r="G24" i="17" s="1"/>
  <c r="AW24" i="17" s="1"/>
  <c r="E50" i="17"/>
  <c r="AU50" i="17" s="1"/>
  <c r="AT28" i="17"/>
  <c r="AS28" i="17"/>
  <c r="AR28" i="17"/>
  <c r="AQ28" i="17"/>
  <c r="AP28" i="17"/>
  <c r="AO28" i="17"/>
  <c r="AN28" i="17"/>
  <c r="AM28" i="17"/>
  <c r="AL28" i="17"/>
  <c r="AK28" i="17"/>
  <c r="AG28" i="17"/>
  <c r="AF28" i="17"/>
  <c r="AE28" i="17"/>
  <c r="AD28" i="17"/>
  <c r="AC28" i="17"/>
  <c r="AB28" i="17"/>
  <c r="AA28" i="17"/>
  <c r="Z28" i="17"/>
  <c r="Y28" i="17"/>
  <c r="S28" i="17"/>
  <c r="R28" i="17"/>
  <c r="Q28" i="17"/>
  <c r="P28" i="17"/>
  <c r="O28" i="17"/>
  <c r="N28" i="17"/>
  <c r="M28" i="17"/>
  <c r="L28" i="17"/>
  <c r="E28" i="17"/>
  <c r="AU28" i="17" s="1"/>
  <c r="K26" i="17"/>
  <c r="BA26" i="17" s="1"/>
  <c r="J26" i="17"/>
  <c r="AZ26" i="17" s="1"/>
  <c r="I26" i="17"/>
  <c r="AY26" i="17" s="1"/>
  <c r="H26" i="17"/>
  <c r="AX26" i="17" s="1"/>
  <c r="G26" i="17"/>
  <c r="AW26" i="17" s="1"/>
  <c r="F26" i="17"/>
  <c r="AV26" i="17" s="1"/>
  <c r="AP24" i="17"/>
  <c r="AP22" i="17" s="1"/>
  <c r="AN24" i="17"/>
  <c r="AN22" i="17" s="1"/>
  <c r="AL24" i="17"/>
  <c r="AL22" i="17" s="1"/>
  <c r="AK24" i="17"/>
  <c r="AK22" i="17" s="1"/>
  <c r="AD24" i="17"/>
  <c r="AD22" i="17" s="1"/>
  <c r="AC24" i="17"/>
  <c r="AC22" i="17" s="1"/>
  <c r="AB24" i="17"/>
  <c r="AB22" i="17" s="1"/>
  <c r="Z24" i="17"/>
  <c r="Z22" i="17" s="1"/>
  <c r="Y24" i="17"/>
  <c r="Y22" i="17" s="1"/>
  <c r="Q24" i="17"/>
  <c r="Q22" i="17" s="1"/>
  <c r="P24" i="17"/>
  <c r="P22" i="17" s="1"/>
  <c r="O24" i="17"/>
  <c r="O22" i="17" s="1"/>
  <c r="N24" i="17"/>
  <c r="N22" i="17" s="1"/>
  <c r="M24" i="17"/>
  <c r="M22" i="17" s="1"/>
  <c r="E24" i="17"/>
  <c r="E22" i="17" s="1"/>
  <c r="D59" i="17" l="1"/>
  <c r="D50" i="17"/>
  <c r="D24" i="17" s="1"/>
  <c r="AE22" i="17"/>
  <c r="AQ22" i="17"/>
  <c r="AS22" i="17"/>
  <c r="F50" i="17"/>
  <c r="AO22" i="17"/>
  <c r="BA78" i="17"/>
  <c r="AY78" i="17"/>
  <c r="AW78" i="17"/>
  <c r="BA58" i="17"/>
  <c r="AY50" i="17"/>
  <c r="AW50" i="17"/>
  <c r="AU24" i="17"/>
  <c r="L22" i="17"/>
  <c r="AU22" i="17" s="1"/>
  <c r="S22" i="17"/>
  <c r="AG22" i="17"/>
  <c r="AR22" i="17"/>
  <c r="AT22" i="17"/>
  <c r="R22" i="17"/>
  <c r="AM22" i="17"/>
  <c r="AZ78" i="17"/>
  <c r="AX78" i="17"/>
  <c r="AV78" i="17"/>
  <c r="AV58" i="17"/>
  <c r="AZ50" i="17"/>
  <c r="AX50" i="17"/>
  <c r="BG21" i="20"/>
  <c r="J21" i="20" s="1"/>
  <c r="K27" i="15"/>
  <c r="AO20" i="15"/>
  <c r="AO27" i="15" s="1"/>
  <c r="D22" i="17"/>
  <c r="G22" i="17"/>
  <c r="U22" i="17"/>
  <c r="AI22" i="17"/>
  <c r="H22" i="17"/>
  <c r="V22" i="17"/>
  <c r="AJ22" i="17"/>
  <c r="W22" i="17"/>
  <c r="I22" i="17"/>
  <c r="X22" i="17"/>
  <c r="J22" i="17"/>
  <c r="AZ22" i="17" s="1"/>
  <c r="K22" i="17"/>
  <c r="AM59" i="17"/>
  <c r="AH50" i="17"/>
  <c r="AH24" i="17" s="1"/>
  <c r="AH22" i="17" s="1"/>
  <c r="AO59" i="17"/>
  <c r="AA50" i="17"/>
  <c r="AA24" i="17" s="1"/>
  <c r="AA22" i="17" s="1"/>
  <c r="AF50" i="17"/>
  <c r="AF24" i="17" s="1"/>
  <c r="AF22" i="17" s="1"/>
  <c r="R59" i="17"/>
  <c r="BA59" i="17" s="1"/>
  <c r="F59" i="17"/>
  <c r="AV59" i="17" s="1"/>
  <c r="AY22" i="17" l="1"/>
  <c r="AX22" i="17"/>
  <c r="BA24" i="17"/>
  <c r="BA22" i="17"/>
  <c r="AW22" i="17"/>
  <c r="BA50" i="17"/>
  <c r="F24" i="17"/>
  <c r="AV50" i="17"/>
  <c r="J72" i="41"/>
  <c r="U56" i="41"/>
  <c r="U55" i="41"/>
  <c r="U50" i="41" s="1"/>
  <c r="U21" i="41" s="1"/>
  <c r="U23" i="41" s="1"/>
  <c r="J25" i="41"/>
  <c r="J21" i="41" s="1"/>
  <c r="F25" i="41"/>
  <c r="F21" i="41" s="1"/>
  <c r="Y23" i="41"/>
  <c r="M23" i="41"/>
  <c r="M21" i="41" s="1"/>
  <c r="L23" i="41"/>
  <c r="L21" i="41" s="1"/>
  <c r="Y21" i="41"/>
  <c r="AV24" i="17" l="1"/>
  <c r="F22" i="17"/>
  <c r="AV22" i="17" s="1"/>
  <c r="J72" i="40"/>
  <c r="U56" i="40"/>
  <c r="U55" i="40" s="1"/>
  <c r="M52" i="40"/>
  <c r="M51" i="40" s="1"/>
  <c r="L48" i="40"/>
  <c r="M47" i="40"/>
  <c r="M23" i="40" s="1"/>
  <c r="M21" i="40" s="1"/>
  <c r="L47" i="40"/>
  <c r="L23" i="40" s="1"/>
  <c r="L21" i="40" s="1"/>
  <c r="J25" i="40"/>
  <c r="J21" i="40" s="1"/>
  <c r="F25" i="40"/>
  <c r="F21" i="40" s="1"/>
  <c r="Y23" i="40"/>
  <c r="Y21" i="40" s="1"/>
  <c r="Y75" i="39"/>
  <c r="Y27" i="39" s="1"/>
  <c r="U55" i="39"/>
  <c r="U56" i="39" s="1"/>
  <c r="M52" i="39"/>
  <c r="Y48" i="39"/>
  <c r="L48" i="39"/>
  <c r="Y23" i="39"/>
  <c r="N23" i="39"/>
  <c r="N21" i="39" s="1"/>
  <c r="M23" i="39"/>
  <c r="M21" i="39" s="1"/>
  <c r="L23" i="39"/>
  <c r="L21" i="39" s="1"/>
  <c r="U21" i="39"/>
  <c r="U23" i="39" s="1"/>
  <c r="J21" i="39"/>
  <c r="F21" i="39"/>
  <c r="U47" i="40" l="1"/>
  <c r="U21" i="40"/>
  <c r="U23" i="40" s="1"/>
  <c r="U47" i="39"/>
  <c r="Y21" i="39"/>
  <c r="Y75" i="38" l="1"/>
  <c r="J72" i="38"/>
  <c r="U55" i="38"/>
  <c r="U56" i="38" s="1"/>
  <c r="M52" i="38"/>
  <c r="N48" i="38"/>
  <c r="M48" i="38"/>
  <c r="U47" i="38"/>
  <c r="Y27" i="38"/>
  <c r="Y21" i="38" s="1"/>
  <c r="J25" i="38"/>
  <c r="J21" i="38" s="1"/>
  <c r="F25" i="38"/>
  <c r="F21" i="38" s="1"/>
  <c r="N23" i="38"/>
  <c r="M23" i="38"/>
  <c r="M21" i="38" s="1"/>
  <c r="L23" i="38"/>
  <c r="L21" i="38" s="1"/>
  <c r="U21" i="38"/>
  <c r="U23" i="38" s="1"/>
  <c r="N21" i="38"/>
  <c r="Y75" i="37" l="1"/>
  <c r="X75" i="37"/>
  <c r="J72" i="37"/>
  <c r="U56" i="37"/>
  <c r="U55" i="37" s="1"/>
  <c r="U21" i="37" s="1"/>
  <c r="U23" i="37" s="1"/>
  <c r="U47" i="37"/>
  <c r="Y27" i="37"/>
  <c r="Y21" i="37" s="1"/>
  <c r="X27" i="37"/>
  <c r="X21" i="37" s="1"/>
  <c r="L27" i="37"/>
  <c r="J25" i="37"/>
  <c r="J21" i="37" s="1"/>
  <c r="F25" i="37"/>
  <c r="F21" i="37" s="1"/>
  <c r="M23" i="37"/>
  <c r="L23" i="37"/>
  <c r="M21" i="37"/>
  <c r="L21" i="37" l="1"/>
  <c r="X75" i="24"/>
  <c r="X27" i="24" s="1"/>
  <c r="X21" i="24" s="1"/>
  <c r="P73" i="24"/>
  <c r="U72" i="24"/>
  <c r="Q72" i="24"/>
  <c r="P72" i="24"/>
  <c r="J72" i="24"/>
  <c r="E72" i="24"/>
  <c r="U56" i="24"/>
  <c r="U55" i="24"/>
  <c r="U23" i="24" s="1"/>
  <c r="Y49" i="24"/>
  <c r="O49" i="24"/>
  <c r="O48" i="24" s="1"/>
  <c r="O47" i="24" s="1"/>
  <c r="O23" i="24" s="1"/>
  <c r="O21" i="24" s="1"/>
  <c r="Y48" i="24"/>
  <c r="Y47" i="24" s="1"/>
  <c r="M48" i="24"/>
  <c r="M47" i="24" s="1"/>
  <c r="M23" i="24" s="1"/>
  <c r="M21" i="24" s="1"/>
  <c r="L48" i="24"/>
  <c r="U47" i="24"/>
  <c r="L47" i="24"/>
  <c r="L23" i="24" s="1"/>
  <c r="L21" i="24" s="1"/>
  <c r="U27" i="24"/>
  <c r="Q27" i="24"/>
  <c r="Q21" i="24" s="1"/>
  <c r="P27" i="24"/>
  <c r="P21" i="24" s="1"/>
  <c r="J25" i="24"/>
  <c r="J21" i="24" s="1"/>
  <c r="F25" i="24"/>
  <c r="F21" i="24" s="1"/>
  <c r="E25" i="24"/>
  <c r="E21" i="24" s="1"/>
  <c r="Y23" i="24"/>
  <c r="Y21" i="24"/>
  <c r="U21" i="24" l="1"/>
  <c r="E25" i="26"/>
  <c r="F25" i="26"/>
  <c r="G25" i="26"/>
  <c r="H25" i="26"/>
  <c r="D49" i="26"/>
  <c r="E49" i="26"/>
  <c r="E24" i="26" s="1"/>
  <c r="F49" i="26"/>
  <c r="F24" i="26" s="1"/>
  <c r="G49" i="26"/>
  <c r="G24" i="26" s="1"/>
  <c r="H49" i="26"/>
  <c r="H24" i="26" s="1"/>
  <c r="C49" i="26"/>
  <c r="I64" i="26"/>
  <c r="G64" i="26"/>
  <c r="D32" i="26"/>
  <c r="D25" i="26" s="1"/>
  <c r="I25" i="26" s="1"/>
  <c r="C32" i="26"/>
  <c r="C25" i="26" s="1"/>
  <c r="D24" i="26" l="1"/>
  <c r="C24" i="26"/>
  <c r="AL23" i="18" l="1"/>
  <c r="AK23" i="18"/>
  <c r="AJ23" i="18"/>
  <c r="AI23" i="18"/>
  <c r="AH23" i="18"/>
  <c r="AG23" i="18"/>
  <c r="AF23" i="18"/>
  <c r="AL25" i="18"/>
  <c r="AK25" i="18"/>
  <c r="AJ25" i="18"/>
  <c r="AI25" i="18"/>
  <c r="AH25" i="18"/>
  <c r="AG25" i="18"/>
  <c r="AF25" i="18"/>
  <c r="E50" i="18"/>
  <c r="F50" i="18"/>
  <c r="G50" i="18"/>
  <c r="H50" i="18"/>
  <c r="I50" i="18"/>
  <c r="J50" i="18"/>
  <c r="K50" i="18"/>
  <c r="K48" i="18" s="1"/>
  <c r="K22" i="18" s="1"/>
  <c r="L50" i="18"/>
  <c r="M50" i="18"/>
  <c r="N50" i="18"/>
  <c r="O50" i="18"/>
  <c r="P50" i="18"/>
  <c r="Q50" i="18"/>
  <c r="R50" i="18"/>
  <c r="S50" i="18"/>
  <c r="S48" i="18" s="1"/>
  <c r="S22" i="18" s="1"/>
  <c r="S21" i="18" s="1"/>
  <c r="T50" i="18"/>
  <c r="U50" i="18"/>
  <c r="V50" i="18"/>
  <c r="W50" i="18"/>
  <c r="X50" i="18"/>
  <c r="Y50" i="18"/>
  <c r="Z50" i="18"/>
  <c r="AA50" i="18"/>
  <c r="AA48" i="18" s="1"/>
  <c r="AA22" i="18" s="1"/>
  <c r="AB50" i="18"/>
  <c r="AC50" i="18"/>
  <c r="AD50" i="18"/>
  <c r="AE50" i="18"/>
  <c r="AH50" i="18"/>
  <c r="AI50" i="18"/>
  <c r="AI48" i="18" s="1"/>
  <c r="AI22" i="18" s="1"/>
  <c r="AJ50" i="18"/>
  <c r="AK50" i="18"/>
  <c r="AL51" i="18"/>
  <c r="AL50" i="18" s="1"/>
  <c r="AG51" i="18"/>
  <c r="AG50" i="18" s="1"/>
  <c r="AF51" i="18"/>
  <c r="AF50" i="18" s="1"/>
  <c r="AF48" i="18" s="1"/>
  <c r="AF22" i="18" s="1"/>
  <c r="D50" i="18"/>
  <c r="E73" i="18"/>
  <c r="E24" i="18" s="1"/>
  <c r="F73" i="18"/>
  <c r="F24" i="18" s="1"/>
  <c r="G73" i="18"/>
  <c r="G24" i="18" s="1"/>
  <c r="H73" i="18"/>
  <c r="H24" i="18" s="1"/>
  <c r="I73" i="18"/>
  <c r="I24" i="18" s="1"/>
  <c r="J73" i="18"/>
  <c r="J24" i="18" s="1"/>
  <c r="K73" i="18"/>
  <c r="K24" i="18" s="1"/>
  <c r="L73" i="18"/>
  <c r="L24" i="18" s="1"/>
  <c r="M73" i="18"/>
  <c r="M24" i="18" s="1"/>
  <c r="N73" i="18"/>
  <c r="N24" i="18" s="1"/>
  <c r="O73" i="18"/>
  <c r="O24" i="18" s="1"/>
  <c r="P73" i="18"/>
  <c r="P24" i="18" s="1"/>
  <c r="Q73" i="18"/>
  <c r="Q24" i="18" s="1"/>
  <c r="R73" i="18"/>
  <c r="R24" i="18" s="1"/>
  <c r="S73" i="18"/>
  <c r="S24" i="18" s="1"/>
  <c r="T73" i="18"/>
  <c r="T24" i="18" s="1"/>
  <c r="U73" i="18"/>
  <c r="U24" i="18" s="1"/>
  <c r="V73" i="18"/>
  <c r="V24" i="18" s="1"/>
  <c r="W73" i="18"/>
  <c r="W24" i="18" s="1"/>
  <c r="X73" i="18"/>
  <c r="X24" i="18" s="1"/>
  <c r="Y73" i="18"/>
  <c r="Y24" i="18" s="1"/>
  <c r="Z73" i="18"/>
  <c r="Z24" i="18" s="1"/>
  <c r="AA73" i="18"/>
  <c r="AA24" i="18" s="1"/>
  <c r="AB73" i="18"/>
  <c r="AB24" i="18" s="1"/>
  <c r="AC73" i="18"/>
  <c r="AC24" i="18" s="1"/>
  <c r="AD73" i="18"/>
  <c r="AD24" i="18" s="1"/>
  <c r="AE73" i="18"/>
  <c r="AE24" i="18" s="1"/>
  <c r="AF73" i="18"/>
  <c r="AF24" i="18" s="1"/>
  <c r="D73" i="18"/>
  <c r="D24" i="18" s="1"/>
  <c r="D76" i="18"/>
  <c r="D26" i="18" s="1"/>
  <c r="E76" i="18"/>
  <c r="E26" i="18" s="1"/>
  <c r="F76" i="18"/>
  <c r="F26" i="18" s="1"/>
  <c r="G76" i="18"/>
  <c r="G26" i="18" s="1"/>
  <c r="H76" i="18"/>
  <c r="H26" i="18" s="1"/>
  <c r="I76" i="18"/>
  <c r="I26" i="18" s="1"/>
  <c r="J76" i="18"/>
  <c r="J26" i="18" s="1"/>
  <c r="K76" i="18"/>
  <c r="K26" i="18" s="1"/>
  <c r="L76" i="18"/>
  <c r="L26" i="18" s="1"/>
  <c r="M76" i="18"/>
  <c r="M26" i="18" s="1"/>
  <c r="N76" i="18"/>
  <c r="N26" i="18" s="1"/>
  <c r="O76" i="18"/>
  <c r="O26" i="18" s="1"/>
  <c r="P76" i="18"/>
  <c r="P26" i="18" s="1"/>
  <c r="Q76" i="18"/>
  <c r="Q26" i="18" s="1"/>
  <c r="R76" i="18"/>
  <c r="R26" i="18" s="1"/>
  <c r="S76" i="18"/>
  <c r="S26" i="18" s="1"/>
  <c r="T76" i="18"/>
  <c r="T26" i="18" s="1"/>
  <c r="U76" i="18"/>
  <c r="U26" i="18" s="1"/>
  <c r="V76" i="18"/>
  <c r="V26" i="18" s="1"/>
  <c r="W76" i="18"/>
  <c r="W26" i="18" s="1"/>
  <c r="X76" i="18"/>
  <c r="X26" i="18" s="1"/>
  <c r="Y76" i="18"/>
  <c r="Y26" i="18" s="1"/>
  <c r="Z76" i="18"/>
  <c r="Z26" i="18" s="1"/>
  <c r="AA76" i="18"/>
  <c r="AA26" i="18" s="1"/>
  <c r="AB76" i="18"/>
  <c r="AB26" i="18" s="1"/>
  <c r="AC76" i="18"/>
  <c r="AC26" i="18" s="1"/>
  <c r="AD76" i="18"/>
  <c r="AD26" i="18" s="1"/>
  <c r="AE76" i="18"/>
  <c r="AE26" i="18" s="1"/>
  <c r="AF76" i="18"/>
  <c r="AF26" i="18" s="1"/>
  <c r="AG76" i="18"/>
  <c r="AG26" i="18" s="1"/>
  <c r="AH76" i="18"/>
  <c r="AH26" i="18" s="1"/>
  <c r="AI76" i="18"/>
  <c r="AI26" i="18" s="1"/>
  <c r="AJ76" i="18"/>
  <c r="AJ26" i="18" s="1"/>
  <c r="AK76" i="18"/>
  <c r="AK26" i="18" s="1"/>
  <c r="AL76" i="18"/>
  <c r="AL26" i="18" s="1"/>
  <c r="AL74" i="18"/>
  <c r="AL73" i="18" s="1"/>
  <c r="AL24" i="18" s="1"/>
  <c r="AK74" i="18"/>
  <c r="AK73" i="18" s="1"/>
  <c r="AK24" i="18" s="1"/>
  <c r="AJ74" i="18"/>
  <c r="AJ73" i="18" s="1"/>
  <c r="AJ24" i="18" s="1"/>
  <c r="AI74" i="18"/>
  <c r="AI73" i="18" s="1"/>
  <c r="AI24" i="18" s="1"/>
  <c r="AH74" i="18"/>
  <c r="AH73" i="18" s="1"/>
  <c r="AH24" i="18" s="1"/>
  <c r="AG74" i="18"/>
  <c r="AG73" i="18" s="1"/>
  <c r="AG24" i="18" s="1"/>
  <c r="E57" i="18"/>
  <c r="E56" i="18" s="1"/>
  <c r="F57" i="18"/>
  <c r="F56" i="18" s="1"/>
  <c r="G57" i="18"/>
  <c r="G56" i="18" s="1"/>
  <c r="H57" i="18"/>
  <c r="H56" i="18" s="1"/>
  <c r="I57" i="18"/>
  <c r="I56" i="18" s="1"/>
  <c r="J57" i="18"/>
  <c r="J56" i="18" s="1"/>
  <c r="K57" i="18"/>
  <c r="K56" i="18" s="1"/>
  <c r="L57" i="18"/>
  <c r="L48" i="18" s="1"/>
  <c r="L22" i="18" s="1"/>
  <c r="M57" i="18"/>
  <c r="M56" i="18" s="1"/>
  <c r="N57" i="18"/>
  <c r="N56" i="18" s="1"/>
  <c r="O57" i="18"/>
  <c r="O56" i="18" s="1"/>
  <c r="P57" i="18"/>
  <c r="P56" i="18" s="1"/>
  <c r="Q57" i="18"/>
  <c r="Q56" i="18" s="1"/>
  <c r="R57" i="18"/>
  <c r="R56" i="18" s="1"/>
  <c r="S57" i="18"/>
  <c r="S56" i="18" s="1"/>
  <c r="T57" i="18"/>
  <c r="T48" i="18" s="1"/>
  <c r="T22" i="18" s="1"/>
  <c r="U57" i="18"/>
  <c r="U56" i="18" s="1"/>
  <c r="V57" i="18"/>
  <c r="V56" i="18" s="1"/>
  <c r="W57" i="18"/>
  <c r="W56" i="18" s="1"/>
  <c r="X57" i="18"/>
  <c r="X56" i="18" s="1"/>
  <c r="Y57" i="18"/>
  <c r="Y56" i="18" s="1"/>
  <c r="Z57" i="18"/>
  <c r="Z56" i="18" s="1"/>
  <c r="AA57" i="18"/>
  <c r="AA56" i="18" s="1"/>
  <c r="AB57" i="18"/>
  <c r="AB48" i="18" s="1"/>
  <c r="AB22" i="18" s="1"/>
  <c r="AC57" i="18"/>
  <c r="AC56" i="18" s="1"/>
  <c r="AD57" i="18"/>
  <c r="AD56" i="18" s="1"/>
  <c r="AE57" i="18"/>
  <c r="AE56" i="18" s="1"/>
  <c r="AF57" i="18"/>
  <c r="AF56" i="18" s="1"/>
  <c r="AH57" i="18"/>
  <c r="AH56" i="18" s="1"/>
  <c r="AI57" i="18"/>
  <c r="AI56" i="18" s="1"/>
  <c r="AJ57" i="18"/>
  <c r="AJ48" i="18" s="1"/>
  <c r="AJ22" i="18" s="1"/>
  <c r="AK57" i="18"/>
  <c r="AK56" i="18" s="1"/>
  <c r="D57" i="18"/>
  <c r="D56" i="18" s="1"/>
  <c r="AL59" i="18"/>
  <c r="AL57" i="18" s="1"/>
  <c r="AL56" i="18" s="1"/>
  <c r="AG59" i="18"/>
  <c r="AG57" i="18" s="1"/>
  <c r="AG56" i="18" s="1"/>
  <c r="AL46" i="18"/>
  <c r="AK46" i="18"/>
  <c r="AJ46" i="18"/>
  <c r="AI46" i="18"/>
  <c r="AH46" i="18"/>
  <c r="AG46" i="18"/>
  <c r="AF46" i="18"/>
  <c r="AJ21" i="18" l="1"/>
  <c r="D48" i="18"/>
  <c r="D22" i="18" s="1"/>
  <c r="AK48" i="18"/>
  <c r="AK22" i="18" s="1"/>
  <c r="AD48" i="18"/>
  <c r="AD22" i="18" s="1"/>
  <c r="Z48" i="18"/>
  <c r="Z22" i="18" s="1"/>
  <c r="Z21" i="18" s="1"/>
  <c r="X48" i="18"/>
  <c r="X22" i="18" s="1"/>
  <c r="X21" i="18" s="1"/>
  <c r="V48" i="18"/>
  <c r="V22" i="18" s="1"/>
  <c r="R48" i="18"/>
  <c r="R22" i="18" s="1"/>
  <c r="R21" i="18" s="1"/>
  <c r="P48" i="18"/>
  <c r="P22" i="18" s="1"/>
  <c r="P21" i="18" s="1"/>
  <c r="N48" i="18"/>
  <c r="N22" i="18" s="1"/>
  <c r="J48" i="18"/>
  <c r="J22" i="18" s="1"/>
  <c r="J21" i="18" s="1"/>
  <c r="H48" i="18"/>
  <c r="H22" i="18" s="1"/>
  <c r="H21" i="18" s="1"/>
  <c r="F48" i="18"/>
  <c r="F22" i="18" s="1"/>
  <c r="AH48" i="18"/>
  <c r="AH22" i="18" s="1"/>
  <c r="AE48" i="18"/>
  <c r="AE22" i="18" s="1"/>
  <c r="AC48" i="18"/>
  <c r="AC22" i="18" s="1"/>
  <c r="Y48" i="18"/>
  <c r="Y22" i="18" s="1"/>
  <c r="Y21" i="18" s="1"/>
  <c r="W48" i="18"/>
  <c r="W22" i="18" s="1"/>
  <c r="U48" i="18"/>
  <c r="U22" i="18" s="1"/>
  <c r="Q48" i="18"/>
  <c r="Q22" i="18" s="1"/>
  <c r="Q21" i="18" s="1"/>
  <c r="O48" i="18"/>
  <c r="O22" i="18" s="1"/>
  <c r="M48" i="18"/>
  <c r="M22" i="18" s="1"/>
  <c r="I48" i="18"/>
  <c r="I22" i="18" s="1"/>
  <c r="I21" i="18" s="1"/>
  <c r="G48" i="18"/>
  <c r="G22" i="18" s="1"/>
  <c r="E48" i="18"/>
  <c r="E22" i="18" s="1"/>
  <c r="K21" i="18"/>
  <c r="D21" i="18"/>
  <c r="AE21" i="18"/>
  <c r="W21" i="18"/>
  <c r="O21" i="18"/>
  <c r="G21" i="18"/>
  <c r="AG48" i="18"/>
  <c r="AG22" i="18" s="1"/>
  <c r="AG21" i="18" s="1"/>
  <c r="AD21" i="18"/>
  <c r="V21" i="18"/>
  <c r="N21" i="18"/>
  <c r="F21" i="18"/>
  <c r="AC21" i="18"/>
  <c r="U21" i="18"/>
  <c r="M21" i="18"/>
  <c r="E21" i="18"/>
  <c r="AL48" i="18"/>
  <c r="AL22" i="18" s="1"/>
  <c r="AL21" i="18" s="1"/>
  <c r="AK21" i="18"/>
  <c r="AB21" i="18"/>
  <c r="T21" i="18"/>
  <c r="L21" i="18"/>
  <c r="AA21" i="18"/>
  <c r="AF21" i="18"/>
  <c r="AJ56" i="18"/>
  <c r="AB56" i="18"/>
  <c r="T56" i="18"/>
  <c r="L56" i="18"/>
  <c r="AH21" i="18"/>
  <c r="AI21" i="18"/>
  <c r="D28" i="18" l="1"/>
  <c r="D64" i="26"/>
  <c r="E64" i="26"/>
  <c r="F64" i="26"/>
  <c r="H64" i="26"/>
  <c r="C64" i="26"/>
  <c r="H23" i="26" l="1"/>
  <c r="C23" i="26"/>
  <c r="E23" i="26"/>
  <c r="F23" i="26"/>
  <c r="D23" i="26"/>
  <c r="G23" i="26"/>
  <c r="I50" i="26"/>
  <c r="I49" i="26" l="1"/>
  <c r="I24" i="26"/>
  <c r="I23" i="26" l="1"/>
  <c r="I80" i="26"/>
  <c r="AI55" i="18" l="1"/>
  <c r="AL55" i="18"/>
  <c r="AJ55" i="18"/>
  <c r="AH55" i="18"/>
  <c r="AF55" i="18"/>
  <c r="AC49" i="18"/>
  <c r="AA49" i="18"/>
  <c r="AE49" i="18"/>
  <c r="AD49" i="18"/>
  <c r="AB49" i="18"/>
  <c r="AL47" i="18"/>
  <c r="AK47" i="18"/>
  <c r="AJ47" i="18"/>
  <c r="AI47" i="18"/>
  <c r="AH47" i="18"/>
  <c r="AG47" i="18"/>
  <c r="AF47" i="18"/>
  <c r="Y29" i="18"/>
  <c r="AL45" i="18"/>
  <c r="AK45" i="18"/>
  <c r="AJ45" i="18"/>
  <c r="AI45" i="18"/>
  <c r="AH45" i="18"/>
  <c r="AG45" i="18"/>
  <c r="AF45" i="18"/>
  <c r="AL44" i="18"/>
  <c r="AK44" i="18"/>
  <c r="AJ44" i="18"/>
  <c r="AI44" i="18"/>
  <c r="AH44" i="18"/>
  <c r="AG44" i="18"/>
  <c r="AF44" i="18"/>
  <c r="AL43" i="18"/>
  <c r="AK43" i="18"/>
  <c r="AJ43" i="18"/>
  <c r="AI43" i="18"/>
  <c r="AH43" i="18"/>
  <c r="AG43" i="18"/>
  <c r="AF43" i="18"/>
  <c r="AL42" i="18"/>
  <c r="AK42" i="18"/>
  <c r="AJ42" i="18"/>
  <c r="AI42" i="18"/>
  <c r="AH42" i="18"/>
  <c r="AG42" i="18"/>
  <c r="AF42" i="18"/>
  <c r="AL41" i="18"/>
  <c r="AK41" i="18"/>
  <c r="AJ41" i="18"/>
  <c r="AI41" i="18"/>
  <c r="AH41" i="18"/>
  <c r="AG41" i="18"/>
  <c r="AF41" i="18"/>
  <c r="AL40" i="18"/>
  <c r="AK40" i="18"/>
  <c r="AJ40" i="18"/>
  <c r="AI40" i="18"/>
  <c r="AH40" i="18"/>
  <c r="AG40" i="18"/>
  <c r="AF40" i="18"/>
  <c r="AL39" i="18"/>
  <c r="AK39" i="18"/>
  <c r="AJ39" i="18"/>
  <c r="AI39" i="18"/>
  <c r="AH39" i="18"/>
  <c r="AG39" i="18"/>
  <c r="AF39" i="18"/>
  <c r="AL38" i="18"/>
  <c r="AK38" i="18"/>
  <c r="AJ38" i="18"/>
  <c r="AI38" i="18"/>
  <c r="AH38" i="18"/>
  <c r="AG38" i="18"/>
  <c r="AF38" i="18"/>
  <c r="AL37" i="18"/>
  <c r="AK37" i="18"/>
  <c r="AJ37" i="18"/>
  <c r="AI37" i="18"/>
  <c r="AH37" i="18"/>
  <c r="AG37" i="18"/>
  <c r="AF37" i="18"/>
  <c r="AL36" i="18"/>
  <c r="AK36" i="18"/>
  <c r="AJ36" i="18"/>
  <c r="AI36" i="18"/>
  <c r="AH36" i="18"/>
  <c r="AG36" i="18"/>
  <c r="AF36" i="18"/>
  <c r="AL35" i="18"/>
  <c r="AK35" i="18"/>
  <c r="AJ35" i="18"/>
  <c r="AI35" i="18"/>
  <c r="AH35" i="18"/>
  <c r="AG35" i="18"/>
  <c r="AF35" i="18"/>
  <c r="AL34" i="18"/>
  <c r="AK34" i="18"/>
  <c r="AJ34" i="18"/>
  <c r="AI34" i="18"/>
  <c r="AH34" i="18"/>
  <c r="AG34" i="18"/>
  <c r="AF34" i="18"/>
  <c r="AL33" i="18"/>
  <c r="AK33" i="18"/>
  <c r="AJ33" i="18"/>
  <c r="AI33" i="18"/>
  <c r="AH33" i="18"/>
  <c r="AG33" i="18"/>
  <c r="AF33" i="18"/>
  <c r="AL32" i="18"/>
  <c r="AK32" i="18"/>
  <c r="AJ32" i="18"/>
  <c r="AI32" i="18"/>
  <c r="AH32" i="18"/>
  <c r="AG32" i="18"/>
  <c r="AF32" i="18"/>
  <c r="AL31" i="18"/>
  <c r="AK31" i="18"/>
  <c r="AJ31" i="18"/>
  <c r="AI31" i="18"/>
  <c r="AH31" i="18"/>
  <c r="AG31" i="18"/>
  <c r="AF31" i="18"/>
  <c r="AL30" i="18"/>
  <c r="AK30" i="18"/>
  <c r="AJ30" i="18"/>
  <c r="AI30" i="18"/>
  <c r="AH30" i="18"/>
  <c r="AG30" i="18"/>
  <c r="AF30" i="18"/>
  <c r="AF29" i="18" l="1"/>
  <c r="Y28" i="18"/>
  <c r="AE29" i="18"/>
  <c r="Z49" i="18"/>
  <c r="J53" i="18"/>
  <c r="J52" i="18" s="1"/>
  <c r="N53" i="18"/>
  <c r="N52" i="18" s="1"/>
  <c r="F53" i="18"/>
  <c r="F52" i="18" s="1"/>
  <c r="V53" i="18"/>
  <c r="V52" i="18" s="1"/>
  <c r="R53" i="18"/>
  <c r="R52" i="18" s="1"/>
  <c r="W53" i="18"/>
  <c r="W52" i="18" s="1"/>
  <c r="P53" i="18"/>
  <c r="P52" i="18" s="1"/>
  <c r="K53" i="18"/>
  <c r="K52" i="18" s="1"/>
  <c r="O53" i="18"/>
  <c r="O52" i="18" s="1"/>
  <c r="L53" i="18"/>
  <c r="L52" i="18" s="1"/>
  <c r="S53" i="18"/>
  <c r="S52" i="18" s="1"/>
  <c r="Q53" i="18"/>
  <c r="Q52" i="18" s="1"/>
  <c r="AB29" i="18"/>
  <c r="M53" i="18"/>
  <c r="M52" i="18" s="1"/>
  <c r="U53" i="18"/>
  <c r="U52" i="18" s="1"/>
  <c r="AG55" i="18"/>
  <c r="AK55" i="18"/>
  <c r="AA29" i="18" l="1"/>
  <c r="Z29" i="18"/>
  <c r="AC29" i="18"/>
  <c r="AL29" i="18"/>
  <c r="AD29" i="18"/>
  <c r="E53" i="18"/>
  <c r="AB28" i="18"/>
  <c r="AI29" i="18"/>
  <c r="I53" i="18"/>
  <c r="N49" i="18" l="1"/>
  <c r="N28" i="18"/>
  <c r="W49" i="18"/>
  <c r="W28" i="18"/>
  <c r="L49" i="18"/>
  <c r="L28" i="18"/>
  <c r="P49" i="18"/>
  <c r="P28" i="18"/>
  <c r="O49" i="18"/>
  <c r="O28" i="18"/>
  <c r="R49" i="18"/>
  <c r="R28" i="18"/>
  <c r="U49" i="18"/>
  <c r="U28" i="18"/>
  <c r="S49" i="18"/>
  <c r="S28" i="18"/>
  <c r="F49" i="18"/>
  <c r="F28" i="18"/>
  <c r="K49" i="18"/>
  <c r="K28" i="18"/>
  <c r="V49" i="18"/>
  <c r="V28" i="18"/>
  <c r="J49" i="18"/>
  <c r="J28" i="18"/>
  <c r="AK53" i="18"/>
  <c r="I52" i="18"/>
  <c r="AK52" i="18" s="1"/>
  <c r="AG53" i="18"/>
  <c r="E52" i="18"/>
  <c r="AG52" i="18" s="1"/>
  <c r="AJ29" i="18"/>
  <c r="AG29" i="18"/>
  <c r="AK29" i="18"/>
  <c r="AH29" i="18"/>
  <c r="AE28" i="18"/>
  <c r="AF28" i="18" l="1"/>
  <c r="AD28" i="18"/>
  <c r="AA28" i="18"/>
  <c r="Z28" i="18"/>
  <c r="AC28" i="18"/>
  <c r="G53" i="18"/>
  <c r="M28" i="18"/>
  <c r="T53" i="18"/>
  <c r="Q28" i="18"/>
  <c r="X53" i="18"/>
  <c r="AH53" i="18" l="1"/>
  <c r="T52" i="18"/>
  <c r="AH52" i="18" s="1"/>
  <c r="AL53" i="18"/>
  <c r="X52" i="18"/>
  <c r="AL52" i="18" s="1"/>
  <c r="AI53" i="18"/>
  <c r="G52" i="18"/>
  <c r="AI52" i="18" s="1"/>
  <c r="I28" i="18"/>
  <c r="AK28" i="18" s="1"/>
  <c r="E28" i="18"/>
  <c r="AG28" i="18" s="1"/>
  <c r="D53" i="18" l="1"/>
  <c r="H53" i="18"/>
  <c r="AJ53" i="18" l="1"/>
  <c r="H52" i="18"/>
  <c r="AJ52" i="18" s="1"/>
  <c r="AF53" i="18"/>
  <c r="D52" i="18"/>
  <c r="AF52" i="18" s="1"/>
  <c r="M49" i="18"/>
  <c r="X28" i="18"/>
  <c r="AL28" i="18" s="1"/>
  <c r="G28" i="18"/>
  <c r="AI28" i="18" s="1"/>
  <c r="T28" i="18"/>
  <c r="AH28" i="18" s="1"/>
  <c r="Q49" i="18"/>
  <c r="I49" i="18" l="1"/>
  <c r="E49" i="18"/>
  <c r="AK49" i="18" l="1"/>
  <c r="AG49" i="18"/>
  <c r="H28" i="18"/>
  <c r="AJ28" i="18" s="1"/>
  <c r="D49" i="18"/>
  <c r="G49" i="18" l="1"/>
  <c r="T49" i="18"/>
  <c r="X49" i="18"/>
  <c r="AI49" i="18" l="1"/>
  <c r="AL49" i="18"/>
  <c r="AH49" i="18"/>
  <c r="H49" i="18" l="1"/>
  <c r="AJ49" i="18" l="1"/>
  <c r="AF49" i="18"/>
  <c r="J28" i="15" l="1"/>
  <c r="J21" i="15" s="1"/>
  <c r="J50" i="15" l="1"/>
  <c r="J49" i="15" s="1"/>
  <c r="J48" i="15" s="1"/>
  <c r="J22" i="15" s="1"/>
  <c r="J20" i="15" s="1"/>
  <c r="J27" i="15" s="1"/>
</calcChain>
</file>

<file path=xl/comments1.xml><?xml version="1.0" encoding="utf-8"?>
<comments xmlns="http://schemas.openxmlformats.org/spreadsheetml/2006/main">
  <authors>
    <author>Пользователь Windows</author>
  </authors>
  <commentList>
    <comment ref="J21" authorId="0" shapeId="0">
      <text>
        <r>
          <rPr>
            <b/>
            <sz val="9"/>
            <color indexed="81"/>
            <rFont val="Tahoma"/>
            <family val="2"/>
            <charset val="204"/>
          </rPr>
          <t>Пользователь Windows:</t>
        </r>
        <r>
          <rPr>
            <sz val="9"/>
            <color indexed="81"/>
            <rFont val="Tahoma"/>
            <family val="2"/>
            <charset val="204"/>
          </rPr>
          <t xml:space="preserve">
проверить с формой 7</t>
        </r>
      </text>
    </comment>
  </commentList>
</comments>
</file>

<file path=xl/comments2.xml><?xml version="1.0" encoding="utf-8"?>
<comments xmlns="http://schemas.openxmlformats.org/spreadsheetml/2006/main">
  <authors>
    <author>Пользователь Windows</author>
  </authors>
  <commentList>
    <comment ref="I49" authorId="0" shapeId="0">
      <text>
        <r>
          <rPr>
            <b/>
            <sz val="9"/>
            <color indexed="81"/>
            <rFont val="Tahoma"/>
            <family val="2"/>
            <charset val="204"/>
          </rPr>
          <t>Пользователь Windows:</t>
        </r>
        <r>
          <rPr>
            <sz val="9"/>
            <color indexed="81"/>
            <rFont val="Tahoma"/>
            <family val="2"/>
            <charset val="204"/>
          </rPr>
          <t xml:space="preserve">
проверить с формой 1</t>
        </r>
      </text>
    </comment>
  </commentList>
</comments>
</file>

<file path=xl/sharedStrings.xml><?xml version="1.0" encoding="utf-8"?>
<sst xmlns="http://schemas.openxmlformats.org/spreadsheetml/2006/main" count="4213" uniqueCount="523">
  <si>
    <t>Перечни инвестиционных проектов</t>
  </si>
  <si>
    <t>Раздел 1. План финансирования капитальных вложений по инвестиционным проектам</t>
  </si>
  <si>
    <t>Номер группы инвести-ционных проектов</t>
  </si>
  <si>
    <t xml:space="preserve">  Наименование инвестиционного проекта (наименование группы инвестиционных проектов)</t>
  </si>
  <si>
    <t>Идентификатор инвестицион-ного проекта</t>
  </si>
  <si>
    <t>Год начала  реализации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</si>
  <si>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</si>
  <si>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</si>
  <si>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</si>
  <si>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</si>
  <si>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План</t>
  </si>
  <si>
    <t>Итого
(план)</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</si>
  <si>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</si>
  <si>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</si>
  <si>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</si>
  <si>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</si>
  <si>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</si>
  <si>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</si>
  <si>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</si>
  <si>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</si>
  <si>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</si>
  <si>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</si>
  <si>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</si>
  <si>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</si>
  <si>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</si>
  <si>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</si>
  <si>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</si>
  <si>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</si>
  <si>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</si>
  <si>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</si>
  <si>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</si>
  <si>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</si>
  <si>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</si>
  <si>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</si>
  <si>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</si>
  <si>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</si>
  <si>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</si>
  <si>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</si>
  <si>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</si>
  <si>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</si>
  <si>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</si>
  <si>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</si>
  <si>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</si>
  <si>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</si>
  <si>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</si>
  <si>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</si>
  <si>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</si>
  <si>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</si>
  <si>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</si>
  <si>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</si>
  <si>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</si>
  <si>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</si>
  <si>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</si>
  <si>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</si>
  <si>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</si>
  <si>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</si>
  <si>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</si>
  <si>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</si>
  <si>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</si>
  <si>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</si>
  <si>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</si>
  <si>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</si>
  <si>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</si>
  <si>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</si>
  <si>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</si>
  <si>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</si>
  <si>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</si>
  <si>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</si>
  <si>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</si>
  <si>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</si>
  <si>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</si>
  <si>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</si>
  <si>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</si>
  <si>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</si>
  <si>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</si>
  <si>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</si>
  <si>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</si>
  <si>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</si>
  <si>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</si>
  <si>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</si>
  <si>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</si>
  <si>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</si>
  <si>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</si>
  <si>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</si>
  <si>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</si>
  <si>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</si>
  <si>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</si>
  <si>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</si>
  <si>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</si>
  <si>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</si>
  <si>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</si>
  <si>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</si>
  <si>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</si>
  <si>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</si>
  <si>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</si>
  <si>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</si>
  <si>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</si>
  <si>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</si>
  <si>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</si>
  <si>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</si>
  <si>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</si>
  <si>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</si>
  <si>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</si>
  <si>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</si>
  <si>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</si>
  <si>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</si>
  <si>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</si>
  <si>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</si>
  <si>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</si>
  <si>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</si>
  <si>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</si>
  <si>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</si>
  <si>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</si>
  <si>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</si>
  <si>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</si>
  <si>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</si>
  <si>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</si>
  <si>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Г</t>
  </si>
  <si>
    <t>нд</t>
  </si>
  <si>
    <t>Раздел 2. План освоения капитальных вложений по инвестиционным проектам</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</si>
  <si>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</si>
  <si>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</si>
  <si>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</si>
  <si>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rFont val="Times New Roman"/>
        <family val="1"/>
        <charset val="204"/>
      </rPr>
      <t>в базисном уровне цен, млн рублей (без НДС)</t>
    </r>
  </si>
  <si>
    <t>Остаток освоения капитальных вложений, 
млн рублей (без НДС)</t>
  </si>
  <si>
    <t>Всего, в т.ч.: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</si>
  <si>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</si>
  <si>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</si>
  <si>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</si>
  <si>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</si>
  <si>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</si>
  <si>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</si>
  <si>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Утвержденный план</t>
  </si>
  <si>
    <t>14.1</t>
  </si>
  <si>
    <t>14.2</t>
  </si>
  <si>
    <t>Раздел 3. Цели реализации инвестиционных проектов сетевой организации</t>
  </si>
  <si>
    <t>Цели реализации инвестиционных проектов и плановые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</si>
  <si>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</si>
  <si>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</si>
  <si>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</si>
  <si>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</si>
  <si>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</si>
  <si>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</si>
  <si>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</si>
  <si>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110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</si>
  <si>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1 - 20 кВ, МВА</t>
  </si>
  <si>
    <t>Показатель увеличения протяженности линий электропередачи в рамках осуществления технологического присоединения  электрическим сетям 110 кВ, км</t>
  </si>
  <si>
    <t>Показатель увеличения протяженности линий электропередачи в рамках осуществления технологического присоединения  электрическим сетям 1 - 20 кВ, км</t>
  </si>
  <si>
    <t>Показатель увеличения протяженности линий электропередачи в рамках осуществления технологического присоединения  электрическим сетям до 1 кВ, км</t>
  </si>
  <si>
    <t>Показатель максимальной мощности присоединяемых потребителей электрической энергии, МВт</t>
  </si>
  <si>
    <t>Показатель замены силовых трансф-ров;
МВА</t>
  </si>
  <si>
    <t>Показатель замены линий э/передачи;
км</t>
  </si>
  <si>
    <t>Показатель замены выключателей;
шт.</t>
  </si>
  <si>
    <t xml:space="preserve">Показатель замены устройств компенсации реактивной мощности </t>
  </si>
  <si>
    <t>Показатель оценки изменения средней продолж-ти прекращения передачи э/нергии</t>
  </si>
  <si>
    <t xml:space="preserve">Показатель оценки изменения средней частоты прекращения передачи электрической энергии </t>
  </si>
  <si>
    <t xml:space="preserve">Показатель оценки изменения объема недоотпущенной электрической энергии </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</si>
  <si>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шт</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</si>
  <si>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шт</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</si>
  <si>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млн. руб. </t>
  </si>
  <si>
    <t xml:space="preserve">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млн. руб. </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</si>
  <si>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млн. руб.</t>
  </si>
  <si>
    <t>Показатель объема финансовых потребностей, необходимых для реализации мероприятий,  направленных на развитие информационной инфраструктуры, млн. руб.</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</si>
  <si>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млн. руб.</t>
  </si>
  <si>
    <t xml:space="preserve">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t>
  </si>
  <si>
    <t>4.1</t>
  </si>
  <si>
    <t>4.2</t>
  </si>
  <si>
    <t>4.4</t>
  </si>
  <si>
    <t>4.3</t>
  </si>
  <si>
    <t>4.5</t>
  </si>
  <si>
    <t>4.6</t>
  </si>
  <si>
    <t>5.1</t>
  </si>
  <si>
    <t>5.2</t>
  </si>
  <si>
    <t>5.4</t>
  </si>
  <si>
    <t>5.3</t>
  </si>
  <si>
    <t>6.1</t>
  </si>
  <si>
    <t>6.2</t>
  </si>
  <si>
    <t>6.3</t>
  </si>
  <si>
    <t>7.1</t>
  </si>
  <si>
    <t>7.2</t>
  </si>
  <si>
    <t>8.1</t>
  </si>
  <si>
    <t>8.2</t>
  </si>
  <si>
    <t>8.3</t>
  </si>
  <si>
    <t>9.1</t>
  </si>
  <si>
    <t>9.2</t>
  </si>
  <si>
    <t>10.1</t>
  </si>
  <si>
    <t>План ввода основных средств</t>
  </si>
  <si>
    <t>Раздел 1. План принятия основных средств и нематериальных активов к бухгалтерскому учету</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</si>
  <si>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</si>
  <si>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</si>
  <si>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t>
  </si>
  <si>
    <t>нематериальные активы</t>
  </si>
  <si>
    <t>основные средства</t>
  </si>
  <si>
    <t>млн рублей (без НДС)</t>
  </si>
  <si>
    <t>МВ×А</t>
  </si>
  <si>
    <t>Мвар</t>
  </si>
  <si>
    <t>км ЛЭП</t>
  </si>
  <si>
    <t>МВт</t>
  </si>
  <si>
    <t>Штук</t>
  </si>
  <si>
    <t>5.2.1</t>
  </si>
  <si>
    <t>5.2.2</t>
  </si>
  <si>
    <t>5.2.3</t>
  </si>
  <si>
    <t>5.2.4</t>
  </si>
  <si>
    <t>5.2.5</t>
  </si>
  <si>
    <t>5.2.6</t>
  </si>
  <si>
    <t>5.2.7</t>
  </si>
  <si>
    <t>6.1.1</t>
  </si>
  <si>
    <t>6.1.2</t>
  </si>
  <si>
    <t>6.1.3</t>
  </si>
  <si>
    <t>6.1.4</t>
  </si>
  <si>
    <t>6.1.5</t>
  </si>
  <si>
    <t>6.1.6</t>
  </si>
  <si>
    <t>6.1.7</t>
  </si>
  <si>
    <t>Утвержденный план принятия основных средств и нематериальных активов к бухгалтерскому учету на год</t>
  </si>
  <si>
    <t>I кв.</t>
  </si>
  <si>
    <t>II кв.</t>
  </si>
  <si>
    <t>III кв.</t>
  </si>
  <si>
    <t>IV кв.</t>
  </si>
  <si>
    <t>Итого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</si>
  <si>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</si>
  <si>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</si>
  <si>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</si>
  <si>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</si>
  <si>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</si>
  <si>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</si>
  <si>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</si>
  <si>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</si>
  <si>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</si>
  <si>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</si>
  <si>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</si>
  <si>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</si>
  <si>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</si>
  <si>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</si>
  <si>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</si>
  <si>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</si>
  <si>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</si>
  <si>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</si>
  <si>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</si>
  <si>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</si>
  <si>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</si>
  <si>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</si>
  <si>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</si>
  <si>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</si>
  <si>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</si>
  <si>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</si>
  <si>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</si>
  <si>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</si>
  <si>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</si>
  <si>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</si>
  <si>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</si>
  <si>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</si>
  <si>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9</t>
  </si>
  <si>
    <t>10</t>
  </si>
  <si>
    <t>11</t>
  </si>
  <si>
    <t xml:space="preserve"> </t>
  </si>
  <si>
    <t>Плановые показатели реализации инвестиционной программы</t>
  </si>
  <si>
    <t>Раздел 1.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</si>
  <si>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</si>
  <si>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</si>
  <si>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Раздел 2.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</si>
  <si>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</si>
  <si>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</si>
  <si>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км ВЛ
 1-цеп</t>
  </si>
  <si>
    <t>км ВЛ
 2-цеп</t>
  </si>
  <si>
    <t>км КЛ</t>
  </si>
  <si>
    <t>Показатель</t>
  </si>
  <si>
    <t>3.1.</t>
  </si>
  <si>
    <t>3.2.</t>
  </si>
  <si>
    <t>I</t>
  </si>
  <si>
    <t>Собственные средства всего, в том числе:</t>
  </si>
  <si>
    <t>Прибыль, направляемая на инвестиции, в том числе:</t>
  </si>
  <si>
    <t>полученная от реализации продукции и оказанных услуг по регулируемым ценам (тарифам):</t>
  </si>
  <si>
    <t>производства и поставки электрической энергии и мощности</t>
  </si>
  <si>
    <t>1.1.1.1.1</t>
  </si>
  <si>
    <t>производство и поставка электрической энергии на оптовом рынке электрической энергии и мощности</t>
  </si>
  <si>
    <t>1.1.1.1.2</t>
  </si>
  <si>
    <t>производство и поставка электрической мощности на оптовом рынке электрической энергии и мощности</t>
  </si>
  <si>
    <t>1.1.1.1.3</t>
  </si>
  <si>
    <t>производство и поставка электрической энергии (мощности) на розничных рынках электрической энергии</t>
  </si>
  <si>
    <t>производства и поставки тепловой энергии (мощности)</t>
  </si>
  <si>
    <t>оказания услуг по передаче электрической энергии</t>
  </si>
  <si>
    <t>1.1.1.4</t>
  </si>
  <si>
    <t>оказания услуг по передаче тепловой энергии, теплоносителя</t>
  </si>
  <si>
    <t>1.1.1.5</t>
  </si>
  <si>
    <t>от технологического присоединения, в том числе</t>
  </si>
  <si>
    <t>1.1.1.5.1</t>
  </si>
  <si>
    <t>от технологического присоединения объектов по производству электрической и тепловой энергии</t>
  </si>
  <si>
    <t>1.1.1.5.1.а</t>
  </si>
  <si>
    <t xml:space="preserve">    авансовое использование прибыли</t>
  </si>
  <si>
    <t>1.1.1.5.2</t>
  </si>
  <si>
    <t>от технологического присоединения потребителей</t>
  </si>
  <si>
    <t>1.1.1.5.2.а</t>
  </si>
  <si>
    <t>1.1.1.6</t>
  </si>
  <si>
    <t>реализации электрической энергии и мощности</t>
  </si>
  <si>
    <t>1.1.1.7</t>
  </si>
  <si>
    <t>реализации тепловой энергии (мощности)</t>
  </si>
  <si>
    <t>1.1.1.8</t>
  </si>
  <si>
    <t>оказания услуг по оперативно-диспетчерскому управлению в электроэнергетике всего, в том числе:</t>
  </si>
  <si>
    <t>1.1.1.8.1</t>
  </si>
  <si>
    <t xml:space="preserve">в части управления технологическими режимами </t>
  </si>
  <si>
    <t>1.1.1.8.2</t>
  </si>
  <si>
    <t>в части обеспечения надежности</t>
  </si>
  <si>
    <t>прибыль от продажи электрической энергии (мощности) по нерегулируемым ценам, всего в том числе:</t>
  </si>
  <si>
    <t>1.1.2.3</t>
  </si>
  <si>
    <t>прочая прибыль</t>
  </si>
  <si>
    <t>Амортизация основных средств всего, в том числе:</t>
  </si>
  <si>
    <t>текущая амортизация, учтенная в ценах (тарифах) всего, в том числе:</t>
  </si>
  <si>
    <t>производство и поставка электрической энергии и мощности</t>
  </si>
  <si>
    <t>1.2.1.1.1</t>
  </si>
  <si>
    <t>1.2.1.1.2</t>
  </si>
  <si>
    <t>1.2.1.1.3</t>
  </si>
  <si>
    <t>производство и поставка тепловой энергии (мощности)</t>
  </si>
  <si>
    <t>1.2.1.3</t>
  </si>
  <si>
    <t>оказание услуг по передаче электрической энергии</t>
  </si>
  <si>
    <t>1.2.1.4</t>
  </si>
  <si>
    <t>оказание услуг по передаче тепловой энергии, теплоносителя</t>
  </si>
  <si>
    <t>1.2.1.5</t>
  </si>
  <si>
    <t>реализация электрической энергии и мощности</t>
  </si>
  <si>
    <t>1.2.1.6</t>
  </si>
  <si>
    <t>1.2.1.7</t>
  </si>
  <si>
    <t>оказание услуг по оперативно-диспетчерскому управлению в электроэнергетике всего, в том числе:</t>
  </si>
  <si>
    <t>1.2.1.7.1</t>
  </si>
  <si>
    <t>1.2.1.7.2</t>
  </si>
  <si>
    <t>прочая текущая амортизация</t>
  </si>
  <si>
    <t>недоиспользованная амортизация прошлых лет всего, в том числе:</t>
  </si>
  <si>
    <t>1.2.3.1.1</t>
  </si>
  <si>
    <t>1.2.3.1.2.</t>
  </si>
  <si>
    <t>1.2.3.1.2</t>
  </si>
  <si>
    <t>1.2.3.7.1</t>
  </si>
  <si>
    <t>1.2.3.7.2</t>
  </si>
  <si>
    <t>Возврат налога на добавленную стоимость</t>
  </si>
  <si>
    <t>Прочие собственные средства всего, в том числе:</t>
  </si>
  <si>
    <t>1.4.1</t>
  </si>
  <si>
    <t>средства от эмиссии акций</t>
  </si>
  <si>
    <t>1.4.2</t>
  </si>
  <si>
    <t>остаток собственных средств на начало года</t>
  </si>
  <si>
    <t>II</t>
  </si>
  <si>
    <t>Привлеченные средства всего, в том числе:</t>
  </si>
  <si>
    <t>2.1</t>
  </si>
  <si>
    <t>Кредиты</t>
  </si>
  <si>
    <t>2.2</t>
  </si>
  <si>
    <t>Облигационные займы</t>
  </si>
  <si>
    <t>2.3</t>
  </si>
  <si>
    <t>Вексели</t>
  </si>
  <si>
    <t>2.4</t>
  </si>
  <si>
    <t>Займы организаций</t>
  </si>
  <si>
    <t>2.5</t>
  </si>
  <si>
    <t>Бюджетное финансирование</t>
  </si>
  <si>
    <t>2.5.1</t>
  </si>
  <si>
    <t>средства федерального бюджета</t>
  </si>
  <si>
    <t>2.5.1.1</t>
  </si>
  <si>
    <t>в том числе средства федерального бюджета, недоиспользованные в прошлых периодах</t>
  </si>
  <si>
    <t>2.5.2</t>
  </si>
  <si>
    <t>средства консолидированного бюджета субъекта Российской Федерации</t>
  </si>
  <si>
    <t>2.5.2.1</t>
  </si>
  <si>
    <t>в том числе средства консолидированного бюджета субъекта Российской Федерации, недоиспользованные в прошлых периодах</t>
  </si>
  <si>
    <t>2.6</t>
  </si>
  <si>
    <t>Использование лизинга</t>
  </si>
  <si>
    <t>2.7</t>
  </si>
  <si>
    <t>Прочие привлеченные средства</t>
  </si>
  <si>
    <t>Раздел 3. Источники финансирования инвестиционной</t>
  </si>
  <si>
    <t>программы</t>
  </si>
  <si>
    <t>N п/п</t>
  </si>
  <si>
    <t>Приложение  № 1</t>
  </si>
  <si>
    <t>Приложение  № 4</t>
  </si>
  <si>
    <t>млн рублей 
(без НДС)</t>
  </si>
  <si>
    <t>Приложение  № 6</t>
  </si>
  <si>
    <t>Приложение  № 7</t>
  </si>
  <si>
    <t>Приложение  № 8</t>
  </si>
  <si>
    <t>млн рублей (с НДС)</t>
  </si>
  <si>
    <t>Источники финансирования инвестиционной программы всего 
(строка I + строка II), в том числе:</t>
  </si>
  <si>
    <t>Освоение капитальных вложений в прогнозных ценах соответствующих лет, 
млн рублей  (без НДС)</t>
  </si>
  <si>
    <t>Оценка полной стоимости в прогнозных ценах соответствующих лет,
млн рублей (без НДС)</t>
  </si>
  <si>
    <t>Финансирование капитальных вложений в прогнозных ценах соответствующих лет, млн рублей (с НДС)</t>
  </si>
  <si>
    <t>Приложение  № 3.1</t>
  </si>
  <si>
    <t>5.1.1</t>
  </si>
  <si>
    <t>5.1.2</t>
  </si>
  <si>
    <t>5.1.3</t>
  </si>
  <si>
    <t>11.1</t>
  </si>
  <si>
    <t>11.2</t>
  </si>
  <si>
    <t>11.3</t>
  </si>
  <si>
    <t>11.4</t>
  </si>
  <si>
    <t>11.5</t>
  </si>
  <si>
    <t>11.6</t>
  </si>
  <si>
    <t>11.7</t>
  </si>
  <si>
    <t>11.8</t>
  </si>
  <si>
    <t>11.9</t>
  </si>
  <si>
    <t>11.10</t>
  </si>
  <si>
    <t>5.1.4</t>
  </si>
  <si>
    <t>5.1.5</t>
  </si>
  <si>
    <t>5.1.7</t>
  </si>
  <si>
    <t>5.1.6</t>
  </si>
  <si>
    <t>Приложение № 2</t>
  </si>
  <si>
    <t>-</t>
  </si>
  <si>
    <t>Приложение  №5.1</t>
  </si>
  <si>
    <r>
      <t>Утвержденный план</t>
    </r>
    <r>
      <rPr>
        <vertAlign val="superscript"/>
        <sz val="12"/>
        <rFont val="Times New Roman"/>
        <family val="1"/>
        <charset val="204"/>
      </rPr>
      <t xml:space="preserve">  </t>
    </r>
    <r>
      <rPr>
        <sz val="12"/>
        <rFont val="Times New Roman"/>
        <family val="1"/>
        <charset val="204"/>
      </rPr>
      <t xml:space="preserve">
2026 года</t>
    </r>
  </si>
  <si>
    <r>
      <t>Утвержденный план</t>
    </r>
    <r>
      <rPr>
        <vertAlign val="superscript"/>
        <sz val="12"/>
        <rFont val="Times New Roman"/>
        <family val="1"/>
        <charset val="204"/>
      </rPr>
      <t xml:space="preserve">  </t>
    </r>
    <r>
      <rPr>
        <sz val="12"/>
        <rFont val="Times New Roman"/>
        <family val="1"/>
        <charset val="204"/>
      </rPr>
      <t xml:space="preserve">
2027 года</t>
    </r>
  </si>
  <si>
    <r>
      <t>Утвержденный план</t>
    </r>
    <r>
      <rPr>
        <vertAlign val="superscript"/>
        <sz val="12"/>
        <rFont val="Times New Roman"/>
        <family val="1"/>
        <charset val="204"/>
      </rPr>
      <t xml:space="preserve">  </t>
    </r>
    <r>
      <rPr>
        <sz val="12"/>
        <rFont val="Times New Roman"/>
        <family val="1"/>
        <charset val="204"/>
      </rPr>
      <t xml:space="preserve">
2028 года</t>
    </r>
  </si>
  <si>
    <r>
      <t>Утвержденный план</t>
    </r>
    <r>
      <rPr>
        <vertAlign val="superscript"/>
        <sz val="12"/>
        <rFont val="Times New Roman"/>
        <family val="1"/>
        <charset val="204"/>
      </rPr>
      <t xml:space="preserve">  </t>
    </r>
    <r>
      <rPr>
        <sz val="12"/>
        <rFont val="Times New Roman"/>
        <family val="1"/>
        <charset val="204"/>
      </rPr>
      <t xml:space="preserve">
2029 года</t>
    </r>
  </si>
  <si>
    <t>11.11</t>
  </si>
  <si>
    <t>11.12</t>
  </si>
  <si>
    <t>11.13</t>
  </si>
  <si>
    <t>11.15</t>
  </si>
  <si>
    <t>11.16</t>
  </si>
  <si>
    <t>11.17</t>
  </si>
  <si>
    <t>11.18</t>
  </si>
  <si>
    <t>11.19</t>
  </si>
  <si>
    <t>11.20</t>
  </si>
  <si>
    <t>11.21</t>
  </si>
  <si>
    <t>11.22</t>
  </si>
  <si>
    <t>11.23</t>
  </si>
  <si>
    <t>11.24</t>
  </si>
  <si>
    <t>11.25</t>
  </si>
  <si>
    <t>11.26</t>
  </si>
  <si>
    <t>11.27</t>
  </si>
  <si>
    <t>11.28</t>
  </si>
  <si>
    <t>11.29</t>
  </si>
  <si>
    <t>11.30</t>
  </si>
  <si>
    <t>2026 год</t>
  </si>
  <si>
    <t>2027 год</t>
  </si>
  <si>
    <t>2028 год</t>
  </si>
  <si>
    <t>2029 год</t>
  </si>
  <si>
    <t>14.3</t>
  </si>
  <si>
    <t>14.4</t>
  </si>
  <si>
    <t>14.5</t>
  </si>
  <si>
    <t>14.6</t>
  </si>
  <si>
    <t xml:space="preserve"> на год 2026</t>
  </si>
  <si>
    <t xml:space="preserve"> на год 2027</t>
  </si>
  <si>
    <t xml:space="preserve"> на год 2028</t>
  </si>
  <si>
    <t xml:space="preserve"> на год 2029</t>
  </si>
  <si>
    <t>5.3.1</t>
  </si>
  <si>
    <t>5.3.2</t>
  </si>
  <si>
    <t>5.3.3</t>
  </si>
  <si>
    <t>5.3.4</t>
  </si>
  <si>
    <t>5.3.5</t>
  </si>
  <si>
    <t>5.3.6</t>
  </si>
  <si>
    <t>5.3.7</t>
  </si>
  <si>
    <t>Год 2026</t>
  </si>
  <si>
    <t>Год 2027</t>
  </si>
  <si>
    <t>Год 2028</t>
  </si>
  <si>
    <t>Год 2029</t>
  </si>
  <si>
    <t>5.4.1</t>
  </si>
  <si>
    <t>5.4.2</t>
  </si>
  <si>
    <t>5.4.3</t>
  </si>
  <si>
    <t>5.4.4</t>
  </si>
  <si>
    <t>5.4.5</t>
  </si>
  <si>
    <t>5.4.6</t>
  </si>
  <si>
    <t>5.4.7</t>
  </si>
  <si>
    <t>5.5.1</t>
  </si>
  <si>
    <t>5.5.2</t>
  </si>
  <si>
    <t>5.5.3</t>
  </si>
  <si>
    <t>5.5.4</t>
  </si>
  <si>
    <t>5.5.5</t>
  </si>
  <si>
    <t>5.5.6</t>
  </si>
  <si>
    <t>5.5.7</t>
  </si>
  <si>
    <t>5.6.1</t>
  </si>
  <si>
    <t>5.6.2</t>
  </si>
  <si>
    <t>5.6.3</t>
  </si>
  <si>
    <t>5.6.4</t>
  </si>
  <si>
    <t>5.6.5</t>
  </si>
  <si>
    <t>5.6.6</t>
  </si>
  <si>
    <t>5.6.7</t>
  </si>
  <si>
    <t>год 2026</t>
  </si>
  <si>
    <t>год 2027</t>
  </si>
  <si>
    <t>год 2028</t>
  </si>
  <si>
    <t>год 2029</t>
  </si>
  <si>
    <t>4.5.1</t>
  </si>
  <si>
    <t>4.5.2</t>
  </si>
  <si>
    <t>4.5.3</t>
  </si>
  <si>
    <t>4.5.4</t>
  </si>
  <si>
    <t>4.5.5</t>
  </si>
  <si>
    <t>4.5.6</t>
  </si>
  <si>
    <t>4.6.1</t>
  </si>
  <si>
    <t>4.6.2</t>
  </si>
  <si>
    <t>4.6.3</t>
  </si>
  <si>
    <t>4.6.4</t>
  </si>
  <si>
    <t>4.6.5</t>
  </si>
  <si>
    <t>4.6.6</t>
  </si>
  <si>
    <t>3.3.</t>
  </si>
  <si>
    <t>3.4.</t>
  </si>
  <si>
    <t>3.5.</t>
  </si>
  <si>
    <t>3.6.</t>
  </si>
  <si>
    <r>
      <t>Утвержденный план</t>
    </r>
    <r>
      <rPr>
        <vertAlign val="superscript"/>
        <sz val="12"/>
        <rFont val="Times New Roman"/>
        <family val="1"/>
        <charset val="204"/>
      </rPr>
      <t xml:space="preserve">  </t>
    </r>
    <r>
      <rPr>
        <sz val="12"/>
        <rFont val="Times New Roman"/>
        <family val="1"/>
        <charset val="204"/>
      </rPr>
      <t xml:space="preserve">
2030 года</t>
    </r>
  </si>
  <si>
    <t>2030 год</t>
  </si>
  <si>
    <t>2031 год</t>
  </si>
  <si>
    <t>План 
на 01.01.2026 года</t>
  </si>
  <si>
    <t>Год 2030</t>
  </si>
  <si>
    <t>Год 2031</t>
  </si>
  <si>
    <t>Общество с ограниченной ответственностью "Подпорожские электрические сети"</t>
  </si>
  <si>
    <t>Ленинградская область</t>
  </si>
  <si>
    <t>год 2030</t>
  </si>
  <si>
    <t>год 2031</t>
  </si>
  <si>
    <t xml:space="preserve"> на год 2030</t>
  </si>
  <si>
    <t xml:space="preserve"> на год 2031</t>
  </si>
  <si>
    <t>Замена токоограничивающих реакторов на ПС-110кВ "Левобережная" (ПС-229)</t>
  </si>
  <si>
    <t>P_PES_ПС229</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</si>
  <si>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(1 262 точек учета) (по объектам электросетевого хозяйства, расположенным по адресам: Ленинградская область, Всеволожский район, гп. Янино; Ломоносовский район, д. Сойкино; Тосненский район, п. Шапки; Выборгский район, п. Первомайское; Волховский район, г. Волхов)</t>
  </si>
  <si>
    <t>P_PES_УПУ 0,4 зона 1</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</si>
  <si>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(1 951 точек учета) (по объектам электросетевого хозяйства, расположенным по адресам: Гатчинский район, Сусанинское сельское поселение,  Ломоносовский район, Лопухинское сельское поселение,  Ломоносовский район, Виллозское городское поселение, Всеволожский район, Токсовское городское поселение Всеволожский район, Лесколовское сельское поселение,  Тосненский район, Тосненское городское поселение, Лужский район, Мшинское сельское поселение, Тосненский район, Трубникоборское сельское поселение)</t>
  </si>
  <si>
    <t>P_PES_УПУ 0,4 зона 2</t>
  </si>
  <si>
    <t xml:space="preserve">Всеволожский район, Токсовское городское поселение, строительство линии 6 кВ и установка ТП 250кВА в Рапполово </t>
  </si>
  <si>
    <t>P_PES_6кВ_ТП250кВА_Рапп</t>
  </si>
  <si>
    <t>Приобретение автоматизированой информационно-измерительной системы учета э/э для опроса существующих и устанавливаемых счетчиков, хранения и анализа собраной информации, включая серверное и компьютерное оборудование.</t>
  </si>
  <si>
    <t>P_PES_АИИСУ</t>
  </si>
  <si>
    <t>Создание системы сбора и передачи информации организацией двух цифровых каналов связи для передачи телеметрической информации и двух каналов связи для оперативных переговоров в направлении Филиала АО «СО ЕЭС» Ленинградское РДУ на ПС110 кВ Левобережная (ПС-229)</t>
  </si>
  <si>
    <t>P_PES_ССПИ</t>
  </si>
  <si>
    <t>Приобретение служебных и специализированных автомобилей для линейного персонала</t>
  </si>
  <si>
    <t>P_PES_АВТО</t>
  </si>
  <si>
    <t>2026</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</si>
  <si>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МВт</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</si>
  <si>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</si>
  <si>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4.7</t>
  </si>
  <si>
    <t>4.8</t>
  </si>
  <si>
    <t>Приложение  № 3.2</t>
  </si>
  <si>
    <t>Приложение  № 3.3</t>
  </si>
  <si>
    <t>Приложение  № 3.4</t>
  </si>
  <si>
    <t>Приложение  № 3.5</t>
  </si>
  <si>
    <t>Приложение  № 3.6</t>
  </si>
  <si>
    <t>Идентификатор инвестиционного проекта</t>
  </si>
  <si>
    <t>Раздел 1. План принятия основных средств и нематериальных активов к бухгалтерскому учету на год 2026 с распределением по кварталам</t>
  </si>
  <si>
    <r>
      <t>Утвержденный план</t>
    </r>
    <r>
      <rPr>
        <vertAlign val="superscript"/>
        <sz val="12"/>
        <rFont val="Times New Roman"/>
        <family val="1"/>
        <charset val="204"/>
      </rPr>
      <t xml:space="preserve">  </t>
    </r>
    <r>
      <rPr>
        <sz val="12"/>
        <rFont val="Times New Roman"/>
        <family val="1"/>
        <charset val="204"/>
      </rPr>
      <t xml:space="preserve">
2031 года</t>
    </r>
  </si>
  <si>
    <t>0-</t>
  </si>
  <si>
    <t>к распоряжению комитета по топливно-энергетическому комплексу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</si>
</sst>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_ ;\-#,##0.00\ "/>
    <numFmt numFmtId="165" formatCode="#,##0.00000000"/>
  </numFmts>
  <fonts count="23" x14ac:knownFonts="1">
    <font>
      <sz val="10"/>
      <name val="Arial Cyr"/>
      <charset val="204"/>
    </font>
    <font>
      <sz val="12"/>
      <name val="Times New Roman"/>
      <family val="1"/>
      <charset val="204"/>
    </font>
    <font>
      <sz val="14"/>
      <name val="Times New Roman"/>
      <family val="1"/>
      <charset val="204"/>
    </font>
    <font>
      <vertAlign val="superscript"/>
      <sz val="12"/>
      <name val="Times New Roman"/>
      <family val="1"/>
      <charset val="204"/>
    </font>
    <font>
      <sz val="9"/>
      <name val="Times New Roman"/>
      <family val="1"/>
      <charset val="204"/>
    </font>
    <font>
      <sz val="10"/>
      <name val="Times New Roman"/>
      <family val="1"/>
      <charset val="204"/>
    </font>
    <font>
      <sz val="16"/>
      <name val="Times New Roman"/>
      <family val="1"/>
      <charset val="204"/>
    </font>
    <font>
      <sz val="11"/>
      <name val="Times New Roman"/>
      <family val="1"/>
      <charset val="204"/>
    </font>
    <font>
      <sz val="11"/>
      <color rgb="FF000000"/>
      <name val="SimSun"/>
      <family val="2"/>
      <charset val="204"/>
    </font>
    <font>
      <sz val="11"/>
      <color theme="1"/>
      <name val="Calibri"/>
      <family val="2"/>
      <scheme val="minor"/>
    </font>
    <font>
      <sz val="12"/>
      <color theme="1"/>
      <name val="Times New Roman"/>
      <family val="1"/>
      <charset val="204"/>
    </font>
    <font>
      <sz val="10"/>
      <color theme="1"/>
      <name val="Times New Roman"/>
      <family val="1"/>
      <charset val="204"/>
    </font>
    <font>
      <sz val="9"/>
      <color theme="1"/>
      <name val="Times New Roman"/>
      <family val="1"/>
      <charset val="204"/>
    </font>
    <font>
      <sz val="12"/>
      <color rgb="FF000000"/>
      <name val="Times New Roman"/>
      <family val="1"/>
      <charset val="204"/>
    </font>
    <font>
      <sz val="12"/>
      <color rgb="FF000000"/>
      <name val="Calibri"/>
      <family val="2"/>
      <charset val="204"/>
    </font>
    <font>
      <sz val="14"/>
      <color theme="1"/>
      <name val="Times New Roman"/>
      <family val="1"/>
      <charset val="204"/>
    </font>
    <font>
      <sz val="11"/>
      <color theme="1"/>
      <name val="Times New Roman"/>
      <family val="1"/>
      <charset val="204"/>
    </font>
    <font>
      <sz val="1"/>
      <color theme="1"/>
      <name val="Times New Roman"/>
      <family val="1"/>
      <charset val="204"/>
    </font>
    <font>
      <sz val="10"/>
      <name val="Arial Cyr"/>
      <charset val="204"/>
    </font>
    <font>
      <sz val="9"/>
      <color indexed="81"/>
      <name val="Tahoma"/>
      <family val="2"/>
      <charset val="204"/>
    </font>
    <font>
      <b/>
      <sz val="9"/>
      <color indexed="81"/>
      <name val="Tahoma"/>
      <family val="2"/>
      <charset val="204"/>
    </font>
    <font>
      <sz val="8"/>
      <name val="Arial Cyr"/>
      <charset val="204"/>
    </font>
    <font>
      <i/>
      <sz val="10"/>
      <color theme="1"/>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s>
  <cellStyleXfs count="8">
    <xf numFmtId="0" fontId="0" fillId="0" borderId="0"/>
    <xf numFmtId="0" fontId="1" fillId="0" borderId="0"/>
    <xf numFmtId="0" fontId="1" fillId="0" borderId="0"/>
    <xf numFmtId="0" fontId="8" fillId="0" borderId="0"/>
    <xf numFmtId="0" fontId="8" fillId="0" borderId="0"/>
    <xf numFmtId="0" fontId="9" fillId="0" borderId="0"/>
    <xf numFmtId="0" fontId="1" fillId="0" borderId="0"/>
    <xf numFmtId="0" fontId="18" fillId="0" borderId="0"/>
  </cellStyleXfs>
  <cellXfs count="192">
    <xf numFmtId="0" fontId="0" fillId="0" borderId="0" xfId="0"/>
    <xf numFmtId="0" fontId="2" fillId="0" borderId="0" xfId="1" applyFont="1" applyFill="1" applyAlignment="1">
      <alignment horizontal="right"/>
    </xf>
    <xf numFmtId="49" fontId="1" fillId="0" borderId="1" xfId="0" applyNumberFormat="1" applyFont="1" applyFill="1" applyBorder="1" applyAlignment="1">
      <alignment horizontal="center" vertical="center" wrapText="1"/>
    </xf>
    <xf numFmtId="49" fontId="10" fillId="0" borderId="1" xfId="5" applyNumberFormat="1" applyFont="1" applyFill="1" applyBorder="1" applyAlignment="1">
      <alignment horizontal="center" vertical="center"/>
    </xf>
    <xf numFmtId="0" fontId="11" fillId="0" borderId="1" xfId="5" applyFont="1" applyFill="1" applyBorder="1" applyAlignment="1">
      <alignment horizontal="center" vertical="center"/>
    </xf>
    <xf numFmtId="0" fontId="10" fillId="0" borderId="0" xfId="5" applyFont="1" applyFill="1" applyAlignment="1">
      <alignment vertical="top"/>
    </xf>
    <xf numFmtId="0" fontId="12" fillId="0" borderId="0" xfId="5" applyFont="1" applyFill="1" applyBorder="1"/>
    <xf numFmtId="0" fontId="2" fillId="0" borderId="0" xfId="0" applyFont="1" applyFill="1" applyAlignment="1"/>
    <xf numFmtId="0" fontId="12" fillId="0" borderId="0" xfId="5" applyFont="1" applyFill="1" applyAlignment="1">
      <alignment vertical="center"/>
    </xf>
    <xf numFmtId="0" fontId="4" fillId="0" borderId="0" xfId="5" applyFont="1" applyFill="1"/>
    <xf numFmtId="0" fontId="10" fillId="0" borderId="1" xfId="5" applyFont="1" applyFill="1" applyBorder="1" applyAlignment="1">
      <alignment horizontal="center" vertical="center"/>
    </xf>
    <xf numFmtId="0" fontId="10" fillId="0" borderId="1" xfId="5" applyFont="1" applyFill="1" applyBorder="1" applyAlignment="1">
      <alignment horizontal="center"/>
    </xf>
    <xf numFmtId="49" fontId="10" fillId="0" borderId="1" xfId="5" applyNumberFormat="1" applyFont="1" applyFill="1" applyBorder="1" applyAlignment="1">
      <alignment horizontal="center"/>
    </xf>
    <xf numFmtId="49" fontId="13" fillId="0" borderId="1" xfId="4" applyNumberFormat="1" applyFont="1" applyFill="1" applyBorder="1" applyAlignment="1">
      <alignment horizontal="center" vertical="center"/>
    </xf>
    <xf numFmtId="0" fontId="1" fillId="0" borderId="0" xfId="0" applyFont="1" applyFill="1" applyAlignment="1">
      <alignment vertical="center"/>
    </xf>
    <xf numFmtId="0" fontId="1" fillId="0" borderId="0" xfId="0" applyFont="1" applyFill="1" applyBorder="1"/>
    <xf numFmtId="0" fontId="1" fillId="0" borderId="0" xfId="0" applyFont="1" applyFill="1" applyAlignment="1">
      <alignment horizontal="right"/>
    </xf>
    <xf numFmtId="0" fontId="13" fillId="0" borderId="0" xfId="4" applyFont="1" applyFill="1" applyBorder="1" applyAlignment="1">
      <alignment horizontal="center" vertical="center" textRotation="90" wrapText="1"/>
    </xf>
    <xf numFmtId="0" fontId="1" fillId="0" borderId="0" xfId="0" applyFont="1" applyFill="1" applyBorder="1" applyAlignment="1">
      <alignment horizontal="center" vertical="center" textRotation="90" wrapText="1"/>
    </xf>
    <xf numFmtId="0" fontId="14" fillId="0" borderId="0" xfId="4" applyFont="1" applyFill="1" applyBorder="1" applyAlignment="1">
      <alignment horizontal="center" vertical="center"/>
    </xf>
    <xf numFmtId="0" fontId="1" fillId="0" borderId="0" xfId="0" applyFont="1" applyFill="1" applyBorder="1" applyAlignment="1">
      <alignment horizontal="center"/>
    </xf>
    <xf numFmtId="0" fontId="1" fillId="0" borderId="0" xfId="6" applyFont="1" applyFill="1" applyBorder="1" applyAlignment="1">
      <alignment horizontal="center" vertical="center"/>
    </xf>
    <xf numFmtId="0" fontId="1" fillId="0" borderId="0" xfId="6" applyFont="1" applyFill="1" applyBorder="1" applyAlignment="1">
      <alignment vertical="center"/>
    </xf>
    <xf numFmtId="0" fontId="1" fillId="0" borderId="0" xfId="0" applyFont="1" applyFill="1" applyBorder="1" applyAlignment="1">
      <alignment vertical="center"/>
    </xf>
    <xf numFmtId="0" fontId="1" fillId="0" borderId="1" xfId="0" applyFont="1" applyFill="1" applyBorder="1" applyAlignment="1">
      <alignment horizontal="left" vertical="center" wrapText="1" indent="1"/>
    </xf>
    <xf numFmtId="0" fontId="1" fillId="0" borderId="1" xfId="2" applyFont="1" applyFill="1" applyBorder="1" applyAlignment="1">
      <alignment horizontal="left" vertical="center" wrapText="1" indent="3"/>
    </xf>
    <xf numFmtId="0" fontId="1" fillId="0" borderId="1" xfId="2" applyFont="1" applyFill="1" applyBorder="1" applyAlignment="1">
      <alignment horizontal="left" vertical="center" wrapText="1" indent="5"/>
    </xf>
    <xf numFmtId="0" fontId="1" fillId="0" borderId="1" xfId="0" applyFont="1" applyFill="1" applyBorder="1" applyAlignment="1">
      <alignment horizontal="left" vertical="center" wrapText="1" indent="7"/>
    </xf>
    <xf numFmtId="0" fontId="1" fillId="0" borderId="1" xfId="2" applyFont="1" applyFill="1" applyBorder="1" applyAlignment="1">
      <alignment horizontal="left" vertical="center" wrapText="1" indent="7"/>
    </xf>
    <xf numFmtId="0" fontId="5" fillId="0" borderId="1" xfId="0" applyFont="1" applyFill="1" applyBorder="1" applyAlignment="1">
      <alignment horizontal="center" vertical="center" wrapText="1"/>
    </xf>
    <xf numFmtId="0" fontId="12" fillId="0" borderId="0" xfId="5" applyFont="1" applyFill="1"/>
    <xf numFmtId="0" fontId="10" fillId="0" borderId="0" xfId="5" applyFont="1" applyFill="1"/>
    <xf numFmtId="0" fontId="1" fillId="0" borderId="1" xfId="5" applyFont="1" applyFill="1" applyBorder="1" applyAlignment="1">
      <alignment horizontal="left" vertical="center" wrapText="1"/>
    </xf>
    <xf numFmtId="0" fontId="10" fillId="0" borderId="1" xfId="5" applyFont="1" applyFill="1" applyBorder="1" applyAlignment="1">
      <alignment horizontal="left" vertical="center" wrapText="1"/>
    </xf>
    <xf numFmtId="0" fontId="15" fillId="0" borderId="0" xfId="5" applyFont="1" applyFill="1" applyAlignment="1">
      <alignment vertical="center"/>
    </xf>
    <xf numFmtId="0" fontId="1" fillId="0" borderId="1" xfId="1" applyFont="1" applyFill="1" applyBorder="1" applyAlignment="1">
      <alignment horizontal="center" vertical="center" wrapText="1"/>
    </xf>
    <xf numFmtId="0" fontId="11" fillId="0" borderId="1" xfId="5" applyFont="1" applyFill="1" applyBorder="1" applyAlignment="1">
      <alignment horizontal="center" vertical="center" wrapText="1"/>
    </xf>
    <xf numFmtId="0" fontId="1" fillId="0" borderId="0" xfId="6" applyFont="1" applyFill="1" applyBorder="1" applyAlignment="1"/>
    <xf numFmtId="0" fontId="13" fillId="0" borderId="0" xfId="4" applyFont="1" applyFill="1" applyBorder="1" applyAlignment="1">
      <alignment vertical="center"/>
    </xf>
    <xf numFmtId="0" fontId="5" fillId="0" borderId="1" xfId="4" applyFont="1" applyFill="1" applyBorder="1" applyAlignment="1">
      <alignment horizontal="center" vertical="center" wrapText="1"/>
    </xf>
    <xf numFmtId="0" fontId="1" fillId="0" borderId="0" xfId="0" applyFont="1" applyFill="1" applyAlignment="1">
      <alignment horizontal="center" vertical="center"/>
    </xf>
    <xf numFmtId="49" fontId="1" fillId="0" borderId="1" xfId="0" applyNumberFormat="1" applyFont="1" applyFill="1" applyBorder="1" applyAlignment="1">
      <alignment horizontal="center" vertical="center"/>
    </xf>
    <xf numFmtId="0" fontId="1" fillId="0" borderId="1" xfId="2" applyFont="1" applyFill="1" applyBorder="1" applyAlignment="1">
      <alignment horizontal="left" vertical="center" wrapText="1" indent="2"/>
    </xf>
    <xf numFmtId="0" fontId="1" fillId="0" borderId="1" xfId="2" applyFont="1" applyFill="1" applyBorder="1" applyAlignment="1">
      <alignment horizontal="left" vertical="center" wrapText="1" indent="1"/>
    </xf>
    <xf numFmtId="0" fontId="1" fillId="0" borderId="1" xfId="0" applyFont="1" applyFill="1" applyBorder="1" applyAlignment="1">
      <alignment horizontal="left" vertical="center" wrapText="1" indent="5"/>
    </xf>
    <xf numFmtId="0" fontId="1" fillId="0" borderId="1" xfId="0" applyFont="1" applyFill="1" applyBorder="1" applyAlignment="1">
      <alignment horizontal="left" vertical="center" wrapText="1" indent="4"/>
    </xf>
    <xf numFmtId="0" fontId="1" fillId="0" borderId="1" xfId="0" applyFont="1" applyFill="1" applyBorder="1" applyAlignment="1">
      <alignment horizontal="left" vertical="center" wrapText="1" indent="3"/>
    </xf>
    <xf numFmtId="0" fontId="10" fillId="0" borderId="1" xfId="5" applyFont="1" applyFill="1" applyBorder="1" applyAlignment="1">
      <alignment horizontal="left" wrapText="1"/>
    </xf>
    <xf numFmtId="4" fontId="1" fillId="0" borderId="0" xfId="0" applyNumberFormat="1" applyFont="1" applyFill="1"/>
    <xf numFmtId="0" fontId="7" fillId="0" borderId="0" xfId="1" applyFont="1" applyFill="1" applyAlignment="1"/>
    <xf numFmtId="0" fontId="7" fillId="0" borderId="0" xfId="1" applyFont="1" applyFill="1" applyAlignment="1">
      <alignment vertical="center"/>
    </xf>
    <xf numFmtId="4" fontId="11" fillId="0" borderId="1" xfId="5"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4" fontId="1" fillId="0" borderId="1" xfId="5" applyNumberFormat="1" applyFont="1" applyFill="1" applyBorder="1" applyAlignment="1">
      <alignment horizontal="center" vertical="center"/>
    </xf>
    <xf numFmtId="4" fontId="5" fillId="0" borderId="1" xfId="5" applyNumberFormat="1" applyFont="1" applyFill="1" applyBorder="1" applyAlignment="1">
      <alignment horizontal="center" vertical="center"/>
    </xf>
    <xf numFmtId="0" fontId="16" fillId="0" borderId="0" xfId="0" applyFont="1" applyFill="1"/>
    <xf numFmtId="0" fontId="16" fillId="0" borderId="0" xfId="0" applyFont="1" applyFill="1" applyAlignment="1">
      <alignment vertical="center"/>
    </xf>
    <xf numFmtId="0" fontId="16" fillId="0" borderId="0" xfId="0" applyFont="1" applyFill="1" applyAlignment="1">
      <alignment horizontal="center"/>
    </xf>
    <xf numFmtId="0" fontId="16" fillId="0" borderId="0" xfId="0" applyFont="1" applyFill="1" applyAlignment="1">
      <alignment horizontal="justify" vertical="center"/>
    </xf>
    <xf numFmtId="0" fontId="16" fillId="0" borderId="0" xfId="0" applyFont="1" applyFill="1" applyAlignment="1">
      <alignment horizontal="center" vertical="center"/>
    </xf>
    <xf numFmtId="0" fontId="11" fillId="0" borderId="0" xfId="0" applyFont="1" applyFill="1" applyAlignment="1">
      <alignment vertical="center"/>
    </xf>
    <xf numFmtId="16"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7" fillId="0" borderId="0" xfId="0" applyFont="1" applyFill="1" applyAlignment="1">
      <alignment horizontal="justify" vertical="center"/>
    </xf>
    <xf numFmtId="3" fontId="10" fillId="0" borderId="1" xfId="5" applyNumberFormat="1" applyFont="1" applyFill="1" applyBorder="1" applyAlignment="1">
      <alignment horizontal="center" vertical="center"/>
    </xf>
    <xf numFmtId="164" fontId="10" fillId="0" borderId="1" xfId="0" applyNumberFormat="1" applyFont="1" applyFill="1" applyBorder="1" applyAlignment="1">
      <alignment horizontal="center" vertical="center" wrapText="1"/>
    </xf>
    <xf numFmtId="4" fontId="1" fillId="0" borderId="1" xfId="2" applyNumberFormat="1" applyFont="1" applyFill="1" applyBorder="1" applyAlignment="1">
      <alignment horizontal="center" vertical="center"/>
    </xf>
    <xf numFmtId="4" fontId="10" fillId="0" borderId="1" xfId="0" applyNumberFormat="1" applyFont="1" applyFill="1" applyBorder="1" applyAlignment="1">
      <alignment horizontal="center" vertical="center" wrapText="1"/>
    </xf>
    <xf numFmtId="0" fontId="1" fillId="0" borderId="0" xfId="0" applyFont="1" applyFill="1"/>
    <xf numFmtId="0" fontId="13" fillId="0" borderId="0" xfId="4" applyFont="1" applyFill="1" applyBorder="1" applyAlignment="1">
      <alignment vertical="center" wrapText="1"/>
    </xf>
    <xf numFmtId="0" fontId="16" fillId="0" borderId="8" xfId="0" applyFont="1" applyFill="1" applyBorder="1" applyAlignment="1"/>
    <xf numFmtId="49" fontId="1" fillId="0" borderId="1" xfId="5" applyNumberFormat="1" applyFont="1" applyFill="1" applyBorder="1" applyAlignment="1">
      <alignment horizontal="center" vertical="center"/>
    </xf>
    <xf numFmtId="0" fontId="1" fillId="0" borderId="1" xfId="5" applyFont="1" applyFill="1" applyBorder="1" applyAlignment="1">
      <alignment horizontal="center" vertical="center" wrapText="1"/>
    </xf>
    <xf numFmtId="0" fontId="5" fillId="0" borderId="1" xfId="5" applyFont="1" applyFill="1" applyBorder="1" applyAlignment="1">
      <alignment horizontal="center" vertical="center"/>
    </xf>
    <xf numFmtId="0" fontId="1" fillId="0" borderId="1" xfId="5" applyFont="1" applyFill="1" applyBorder="1" applyAlignment="1">
      <alignment horizontal="center" wrapText="1"/>
    </xf>
    <xf numFmtId="0" fontId="1" fillId="0" borderId="1" xfId="5" applyFont="1" applyFill="1" applyBorder="1" applyAlignment="1">
      <alignment horizontal="center" vertical="center"/>
    </xf>
    <xf numFmtId="4" fontId="1" fillId="0" borderId="1" xfId="2"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xf>
    <xf numFmtId="165" fontId="1" fillId="0" borderId="0" xfId="0" applyNumberFormat="1" applyFont="1" applyFill="1"/>
    <xf numFmtId="0" fontId="2" fillId="0" borderId="0"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0" borderId="0" xfId="0" applyFont="1" applyFill="1" applyAlignment="1">
      <alignment horizontal="center"/>
    </xf>
    <xf numFmtId="0" fontId="10" fillId="0" borderId="1" xfId="5" applyFont="1" applyFill="1" applyBorder="1" applyAlignment="1">
      <alignment horizontal="center" vertical="center" wrapText="1"/>
    </xf>
    <xf numFmtId="0" fontId="13" fillId="0" borderId="1" xfId="4" applyFont="1" applyFill="1" applyBorder="1" applyAlignment="1">
      <alignment horizontal="center" vertical="center" wrapText="1"/>
    </xf>
    <xf numFmtId="0" fontId="13" fillId="0" borderId="1" xfId="4" applyFont="1" applyFill="1" applyBorder="1" applyAlignment="1">
      <alignment horizontal="center" vertical="center"/>
    </xf>
    <xf numFmtId="0" fontId="1" fillId="0" borderId="0" xfId="0" applyFont="1" applyFill="1" applyAlignment="1">
      <alignment horizontal="center" wrapText="1"/>
    </xf>
    <xf numFmtId="0" fontId="1" fillId="0" borderId="0" xfId="0" applyFont="1" applyFill="1" applyAlignment="1">
      <alignment horizontal="center"/>
    </xf>
    <xf numFmtId="0" fontId="1"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22" fillId="0" borderId="1" xfId="5" applyFont="1" applyFill="1" applyBorder="1" applyAlignment="1">
      <alignment horizontal="center" vertical="center"/>
    </xf>
    <xf numFmtId="4" fontId="11" fillId="0" borderId="1" xfId="5" applyNumberFormat="1" applyFont="1" applyBorder="1" applyAlignment="1">
      <alignment horizontal="center" vertical="center"/>
    </xf>
    <xf numFmtId="4" fontId="10" fillId="0" borderId="1" xfId="5" applyNumberFormat="1" applyFont="1" applyBorder="1" applyAlignment="1">
      <alignment horizontal="center" vertical="center"/>
    </xf>
    <xf numFmtId="49" fontId="11" fillId="0" borderId="1" xfId="5" applyNumberFormat="1" applyFont="1" applyFill="1" applyBorder="1" applyAlignment="1">
      <alignment horizontal="center" vertical="center"/>
    </xf>
    <xf numFmtId="1" fontId="1" fillId="0" borderId="1" xfId="5" applyNumberFormat="1" applyFont="1" applyFill="1" applyBorder="1" applyAlignment="1">
      <alignment horizontal="center" vertical="center"/>
    </xf>
    <xf numFmtId="3" fontId="1" fillId="0" borderId="1" xfId="5" applyNumberFormat="1" applyFont="1" applyFill="1" applyBorder="1" applyAlignment="1">
      <alignment horizontal="center" vertical="center"/>
    </xf>
    <xf numFmtId="49" fontId="5" fillId="0" borderId="1" xfId="5" applyNumberFormat="1" applyFont="1" applyFill="1" applyBorder="1" applyAlignment="1">
      <alignment horizontal="center" vertical="center"/>
    </xf>
    <xf numFmtId="4" fontId="11" fillId="0" borderId="9" xfId="5" applyNumberFormat="1" applyFont="1" applyFill="1" applyBorder="1" applyAlignment="1">
      <alignment horizontal="center" vertical="center" wrapText="1"/>
    </xf>
    <xf numFmtId="4" fontId="11" fillId="0" borderId="5" xfId="5" applyNumberFormat="1" applyFont="1" applyFill="1" applyBorder="1" applyAlignment="1">
      <alignment horizontal="center" vertical="center" wrapText="1"/>
    </xf>
    <xf numFmtId="0" fontId="5" fillId="0" borderId="1" xfId="5" applyFont="1" applyFill="1" applyBorder="1" applyAlignment="1">
      <alignment horizontal="center" vertical="center" wrapText="1"/>
    </xf>
    <xf numFmtId="0" fontId="5" fillId="0" borderId="1" xfId="5" applyFont="1" applyFill="1" applyBorder="1" applyAlignment="1">
      <alignment horizontal="left" vertical="center" wrapText="1"/>
    </xf>
    <xf numFmtId="0" fontId="5" fillId="0" borderId="0" xfId="5" applyFont="1" applyFill="1"/>
    <xf numFmtId="0" fontId="1" fillId="0" borderId="0" xfId="5" applyFont="1" applyFill="1" applyBorder="1" applyAlignment="1">
      <alignment horizontal="center" vertical="center" wrapText="1"/>
    </xf>
    <xf numFmtId="0" fontId="4" fillId="0" borderId="0" xfId="5" applyFont="1" applyFill="1" applyBorder="1"/>
    <xf numFmtId="0" fontId="4" fillId="0" borderId="0" xfId="5" applyFont="1" applyFill="1" applyAlignment="1">
      <alignment vertical="center"/>
    </xf>
    <xf numFmtId="4" fontId="5" fillId="0" borderId="9" xfId="5" applyNumberFormat="1" applyFont="1" applyFill="1" applyBorder="1" applyAlignment="1">
      <alignment horizontal="center" vertical="center" wrapText="1"/>
    </xf>
    <xf numFmtId="4" fontId="5" fillId="0" borderId="5" xfId="5" applyNumberFormat="1" applyFont="1" applyFill="1" applyBorder="1" applyAlignment="1">
      <alignment horizontal="center" vertical="center" wrapText="1"/>
    </xf>
    <xf numFmtId="0" fontId="5" fillId="0" borderId="1" xfId="5" applyFont="1" applyFill="1" applyBorder="1" applyAlignment="1">
      <alignment horizontal="center"/>
    </xf>
    <xf numFmtId="49" fontId="1" fillId="0" borderId="1" xfId="5" applyNumberFormat="1" applyFont="1" applyFill="1" applyBorder="1" applyAlignment="1">
      <alignment horizontal="center"/>
    </xf>
    <xf numFmtId="0" fontId="1" fillId="0" borderId="0" xfId="5" applyFont="1" applyFill="1"/>
    <xf numFmtId="0" fontId="5" fillId="0" borderId="1" xfId="5" applyFont="1" applyFill="1" applyBorder="1" applyAlignment="1">
      <alignment horizontal="left" wrapText="1"/>
    </xf>
    <xf numFmtId="0" fontId="1" fillId="0" borderId="1" xfId="5" applyFont="1" applyFill="1" applyBorder="1" applyAlignment="1">
      <alignment horizontal="center"/>
    </xf>
    <xf numFmtId="0" fontId="1" fillId="0" borderId="1" xfId="5" applyFont="1" applyFill="1" applyBorder="1" applyAlignment="1">
      <alignment horizontal="left" wrapText="1"/>
    </xf>
    <xf numFmtId="0" fontId="2" fillId="0" borderId="0" xfId="5" applyFont="1" applyFill="1" applyAlignment="1">
      <alignment vertical="center"/>
    </xf>
    <xf numFmtId="0" fontId="1" fillId="0" borderId="0" xfId="5" applyFont="1" applyFill="1" applyAlignment="1">
      <alignment vertical="top"/>
    </xf>
    <xf numFmtId="0" fontId="1" fillId="0" borderId="0" xfId="4" applyFont="1" applyFill="1" applyBorder="1" applyAlignment="1">
      <alignment vertical="center"/>
    </xf>
    <xf numFmtId="0" fontId="1" fillId="0" borderId="1" xfId="4" applyFont="1" applyFill="1" applyBorder="1" applyAlignment="1">
      <alignment horizontal="center" vertical="center"/>
    </xf>
    <xf numFmtId="49" fontId="1" fillId="0" borderId="1" xfId="4" applyNumberFormat="1" applyFont="1" applyFill="1" applyBorder="1" applyAlignment="1">
      <alignment horizontal="center" vertical="center"/>
    </xf>
    <xf numFmtId="0" fontId="1" fillId="0" borderId="1" xfId="4" applyFont="1" applyFill="1" applyBorder="1" applyAlignment="1">
      <alignment horizontal="center" vertical="center" wrapText="1"/>
    </xf>
    <xf numFmtId="0" fontId="1" fillId="0" borderId="0" xfId="4" applyFont="1" applyFill="1" applyBorder="1" applyAlignment="1">
      <alignment horizontal="center" vertical="center" wrapText="1"/>
    </xf>
    <xf numFmtId="49" fontId="1" fillId="0" borderId="0" xfId="4" applyNumberFormat="1" applyFont="1" applyFill="1" applyBorder="1" applyAlignment="1">
      <alignment horizontal="center" vertical="center"/>
    </xf>
    <xf numFmtId="4" fontId="7" fillId="0" borderId="1" xfId="5" applyNumberFormat="1" applyFont="1" applyFill="1" applyBorder="1" applyAlignment="1">
      <alignment horizontal="center" vertical="center"/>
    </xf>
    <xf numFmtId="43" fontId="1" fillId="0" borderId="1" xfId="2" applyNumberFormat="1" applyFont="1" applyBorder="1" applyAlignment="1">
      <alignment horizontal="right" vertical="center" wrapText="1"/>
    </xf>
    <xf numFmtId="0" fontId="7" fillId="0" borderId="0" xfId="1" applyFont="1" applyFill="1" applyAlignment="1">
      <alignment horizontal="left" wrapText="1"/>
    </xf>
    <xf numFmtId="0" fontId="1" fillId="0" borderId="0" xfId="5" applyFont="1" applyFill="1" applyBorder="1" applyAlignment="1">
      <alignment horizontal="center" vertical="center" wrapText="1"/>
    </xf>
    <xf numFmtId="0" fontId="2" fillId="0" borderId="0" xfId="5" applyFont="1" applyFill="1" applyBorder="1" applyAlignment="1">
      <alignment horizontal="center" vertical="center"/>
    </xf>
    <xf numFmtId="0" fontId="1" fillId="0" borderId="0" xfId="0" applyFont="1" applyFill="1" applyBorder="1" applyAlignment="1">
      <alignment horizontal="center" vertical="center" wrapText="1"/>
    </xf>
    <xf numFmtId="0" fontId="7" fillId="0" borderId="0" xfId="1" applyFont="1" applyFill="1" applyAlignment="1">
      <alignment horizontal="left" vertical="center" wrapText="1"/>
    </xf>
    <xf numFmtId="0" fontId="10" fillId="0" borderId="0" xfId="5" applyFont="1" applyFill="1" applyBorder="1" applyAlignment="1">
      <alignment horizontal="center" vertical="center" wrapText="1"/>
    </xf>
    <xf numFmtId="0" fontId="5" fillId="0" borderId="0" xfId="1" applyFont="1" applyFill="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0" xfId="5" applyFont="1" applyFill="1" applyAlignment="1">
      <alignment horizontal="center" vertical="center"/>
    </xf>
    <xf numFmtId="0" fontId="1" fillId="0" borderId="0" xfId="5" applyFont="1" applyFill="1" applyAlignment="1">
      <alignment horizontal="center" vertical="top"/>
    </xf>
    <xf numFmtId="0" fontId="7" fillId="0" borderId="0" xfId="1" applyFont="1" applyFill="1" applyAlignment="1">
      <alignment horizontal="left" vertical="center" wrapText="1"/>
    </xf>
    <xf numFmtId="0" fontId="15" fillId="0" borderId="0" xfId="5" applyFont="1" applyFill="1" applyAlignment="1">
      <alignment horizontal="center" vertical="center"/>
    </xf>
    <xf numFmtId="0" fontId="10" fillId="0" borderId="0" xfId="5" applyFont="1" applyFill="1" applyAlignment="1">
      <alignment horizontal="center" vertical="top"/>
    </xf>
    <xf numFmtId="1" fontId="1" fillId="0" borderId="8" xfId="0" applyNumberFormat="1" applyFont="1" applyFill="1" applyBorder="1" applyAlignment="1">
      <alignment horizontal="center" vertical="top"/>
    </xf>
    <xf numFmtId="0" fontId="2" fillId="0" borderId="0" xfId="0" applyFont="1" applyFill="1" applyAlignment="1">
      <alignment horizontal="center"/>
    </xf>
    <xf numFmtId="0" fontId="10" fillId="0" borderId="0" xfId="5" applyFont="1" applyFill="1" applyBorder="1" applyAlignment="1">
      <alignment horizontal="center" vertical="center" wrapText="1"/>
    </xf>
    <xf numFmtId="0" fontId="15" fillId="0" borderId="0" xfId="5" applyFont="1" applyFill="1" applyAlignment="1">
      <alignment horizontal="center"/>
    </xf>
    <xf numFmtId="0" fontId="7" fillId="0" borderId="0" xfId="1" applyFont="1" applyFill="1" applyAlignment="1">
      <alignment horizontal="left" wrapText="1"/>
    </xf>
    <xf numFmtId="0" fontId="10" fillId="0" borderId="1" xfId="5" applyFont="1" applyFill="1" applyBorder="1" applyAlignment="1">
      <alignment horizontal="center" vertical="center" wrapText="1"/>
    </xf>
    <xf numFmtId="0" fontId="11" fillId="0" borderId="5" xfId="5" applyFont="1" applyFill="1" applyBorder="1" applyAlignment="1">
      <alignment horizontal="center" vertical="center" wrapText="1"/>
    </xf>
    <xf numFmtId="0" fontId="11" fillId="0" borderId="6" xfId="5" applyFont="1" applyFill="1" applyBorder="1" applyAlignment="1">
      <alignment horizontal="center" vertical="center" wrapText="1"/>
    </xf>
    <xf numFmtId="0" fontId="11" fillId="0" borderId="4" xfId="5" applyFont="1" applyFill="1" applyBorder="1" applyAlignment="1">
      <alignment horizontal="center" vertical="center" wrapText="1"/>
    </xf>
    <xf numFmtId="0" fontId="1" fillId="0" borderId="1" xfId="5" applyFont="1" applyFill="1" applyBorder="1" applyAlignment="1">
      <alignment horizontal="center" vertical="center" wrapText="1"/>
    </xf>
    <xf numFmtId="0" fontId="5" fillId="0" borderId="1"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6" xfId="5" applyFont="1" applyFill="1" applyBorder="1" applyAlignment="1">
      <alignment horizontal="center" vertical="center" wrapText="1"/>
    </xf>
    <xf numFmtId="0" fontId="5" fillId="0" borderId="4" xfId="5" applyFont="1" applyFill="1" applyBorder="1" applyAlignment="1">
      <alignment horizontal="center" vertical="center" wrapText="1"/>
    </xf>
    <xf numFmtId="0" fontId="1" fillId="0" borderId="0" xfId="5" applyFont="1" applyFill="1" applyBorder="1" applyAlignment="1">
      <alignment horizontal="center" vertical="center" wrapText="1"/>
    </xf>
    <xf numFmtId="0" fontId="2" fillId="0" borderId="0" xfId="5" applyFont="1" applyFill="1" applyAlignment="1">
      <alignment horizontal="center"/>
    </xf>
    <xf numFmtId="0" fontId="5" fillId="0" borderId="0" xfId="1" applyFont="1" applyFill="1" applyAlignment="1">
      <alignment horizontal="left" wrapText="1"/>
    </xf>
    <xf numFmtId="0" fontId="1" fillId="0" borderId="5" xfId="4" applyFont="1" applyFill="1" applyBorder="1" applyAlignment="1">
      <alignment horizontal="center" vertical="center"/>
    </xf>
    <xf numFmtId="0" fontId="1" fillId="0" borderId="6" xfId="4" applyFont="1" applyFill="1" applyBorder="1" applyAlignment="1">
      <alignment horizontal="center" vertical="center"/>
    </xf>
    <xf numFmtId="0" fontId="1" fillId="0" borderId="1" xfId="4" applyFont="1" applyFill="1" applyBorder="1" applyAlignment="1">
      <alignment horizontal="center" vertical="center" wrapText="1"/>
    </xf>
    <xf numFmtId="0" fontId="1" fillId="0" borderId="1" xfId="4" applyFont="1" applyFill="1" applyBorder="1" applyAlignment="1">
      <alignment horizontal="center" vertical="center"/>
    </xf>
    <xf numFmtId="0" fontId="1" fillId="0" borderId="4" xfId="4" applyFont="1" applyFill="1" applyBorder="1" applyAlignment="1">
      <alignment horizontal="center" vertical="center"/>
    </xf>
    <xf numFmtId="0" fontId="6" fillId="0" borderId="0" xfId="0" applyFont="1" applyFill="1" applyAlignment="1">
      <alignment horizontal="center"/>
    </xf>
    <xf numFmtId="0" fontId="6" fillId="0" borderId="0" xfId="3" applyFont="1" applyFill="1" applyBorder="1" applyAlignment="1">
      <alignment horizontal="center"/>
    </xf>
    <xf numFmtId="0" fontId="1" fillId="0" borderId="8" xfId="6" applyFont="1" applyFill="1" applyBorder="1" applyAlignment="1">
      <alignment horizontal="center"/>
    </xf>
    <xf numFmtId="0" fontId="1" fillId="0" borderId="7"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2" fillId="0" borderId="0" xfId="3" applyFont="1" applyFill="1" applyBorder="1" applyAlignment="1">
      <alignment horizontal="center"/>
    </xf>
    <xf numFmtId="0" fontId="13" fillId="0" borderId="1" xfId="4" applyFont="1" applyFill="1" applyBorder="1" applyAlignment="1">
      <alignment horizontal="center" vertical="center"/>
    </xf>
    <xf numFmtId="0" fontId="1" fillId="0" borderId="1" xfId="6" applyFont="1" applyFill="1" applyBorder="1" applyAlignment="1">
      <alignment horizontal="center" vertical="center" wrapText="1"/>
    </xf>
    <xf numFmtId="0" fontId="13" fillId="0" borderId="0" xfId="3" applyFont="1" applyFill="1" applyBorder="1" applyAlignment="1">
      <alignment horizontal="center" wrapText="1"/>
    </xf>
    <xf numFmtId="0" fontId="1" fillId="0" borderId="0" xfId="0" applyFont="1" applyFill="1" applyAlignment="1">
      <alignment horizontal="center" wrapText="1"/>
    </xf>
    <xf numFmtId="0" fontId="10" fillId="0" borderId="0" xfId="5" applyFont="1" applyFill="1" applyAlignment="1">
      <alignment horizontal="center" vertical="center"/>
    </xf>
    <xf numFmtId="0" fontId="13" fillId="0" borderId="1" xfId="4" applyFont="1" applyFill="1" applyBorder="1" applyAlignment="1">
      <alignment horizontal="center" vertical="center" wrapText="1"/>
    </xf>
    <xf numFmtId="0" fontId="1" fillId="0" borderId="0" xfId="0" applyFont="1" applyFill="1" applyAlignment="1">
      <alignment horizontal="center"/>
    </xf>
    <xf numFmtId="0" fontId="1" fillId="0" borderId="1" xfId="0" applyFont="1" applyFill="1" applyBorder="1"/>
    <xf numFmtId="0" fontId="1" fillId="0" borderId="0" xfId="3" applyFont="1" applyFill="1" applyBorder="1" applyAlignment="1">
      <alignment horizontal="center"/>
    </xf>
    <xf numFmtId="0" fontId="1" fillId="0" borderId="0" xfId="5" applyFont="1" applyFill="1" applyAlignment="1">
      <alignment horizontal="center" vertical="center"/>
    </xf>
    <xf numFmtId="0" fontId="1"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6" fillId="0" borderId="8" xfId="0" applyFont="1" applyFill="1" applyBorder="1" applyAlignment="1">
      <alignment horizontal="right"/>
    </xf>
    <xf numFmtId="0" fontId="15" fillId="0" borderId="0" xfId="0" applyFont="1" applyFill="1" applyAlignment="1">
      <alignment horizontal="center" vertical="center"/>
    </xf>
    <xf numFmtId="0" fontId="11" fillId="0" borderId="0" xfId="0" applyFont="1" applyFill="1" applyAlignment="1">
      <alignment horizontal="center" vertical="center"/>
    </xf>
  </cellXfs>
  <cellStyles count="8">
    <cellStyle name="Обычный" xfId="0" builtinId="0"/>
    <cellStyle name="Обычный 2" xfId="7"/>
    <cellStyle name="Обычный 3" xfId="1"/>
    <cellStyle name="Обычный 3 2" xfId="2"/>
    <cellStyle name="Обычный 4" xfId="3"/>
    <cellStyle name="Обычный 5" xfId="4"/>
    <cellStyle name="Обычный 7" xfId="5"/>
    <cellStyle name="Обычный_Форматы по компаниям_last"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88"/>
  <sheetViews>
    <sheetView tabSelected="1" view="pageBreakPreview" topLeftCell="A15" zoomScale="70" zoomScaleNormal="40" zoomScaleSheetLayoutView="70" workbookViewId="0">
      <pane xSplit="7470" ySplit="4890" topLeftCell="D72" activePane="bottomLeft"/>
      <selection activeCell="A19" sqref="A19:XFD19"/>
      <selection pane="topRight" activeCell="AX13" sqref="AX13"/>
      <selection pane="bottomLeft" activeCell="B44" sqref="B44"/>
      <selection pane="bottomRight" activeCell="I42" sqref="I42"/>
    </sheetView>
  </sheetViews>
  <sheetFormatPr defaultColWidth="9.140625" defaultRowHeight="15.75" x14ac:dyDescent="0.25"/>
  <cols>
    <col min="1" max="1" width="12.140625" style="69" customWidth="1"/>
    <col min="2" max="2" width="61.28515625" style="69" customWidth="1"/>
    <col min="3" max="3" width="24" style="69" customWidth="1"/>
    <col min="4" max="4" width="15.42578125" style="69" customWidth="1"/>
    <col min="5" max="5" width="14.42578125" style="69" customWidth="1"/>
    <col min="6" max="6" width="13" style="69" customWidth="1"/>
    <col min="7" max="7" width="22.85546875" style="69" customWidth="1"/>
    <col min="8" max="8" width="15" style="69" customWidth="1"/>
    <col min="9" max="9" width="20.140625" style="69" customWidth="1"/>
    <col min="10" max="10" width="22.5703125" style="69" customWidth="1"/>
    <col min="11" max="45" width="18.5703125" style="69" customWidth="1"/>
    <col min="46" max="49" width="9.140625" style="69"/>
    <col min="50" max="50" width="13" style="69" bestFit="1" customWidth="1"/>
    <col min="51" max="16384" width="9.140625" style="69"/>
  </cols>
  <sheetData>
    <row r="1" spans="1:45" x14ac:dyDescent="0.25">
      <c r="AO1" s="50" t="s">
        <v>363</v>
      </c>
      <c r="AQ1" s="50"/>
      <c r="AR1" s="50"/>
    </row>
    <row r="2" spans="1:45" ht="24" customHeight="1" x14ac:dyDescent="0.25">
      <c r="AO2" s="144" t="s">
        <v>522</v>
      </c>
      <c r="AP2" s="144"/>
      <c r="AQ2" s="144"/>
      <c r="AR2" s="144"/>
      <c r="AS2" s="144"/>
    </row>
    <row r="3" spans="1:45" ht="19.5" customHeight="1" x14ac:dyDescent="0.25">
      <c r="AO3" s="129"/>
      <c r="AP3" s="129"/>
      <c r="AQ3" s="129"/>
      <c r="AR3" s="129"/>
      <c r="AS3" s="129"/>
    </row>
    <row r="4" spans="1:45" ht="19.5" customHeight="1" x14ac:dyDescent="0.25">
      <c r="AO4" s="129"/>
      <c r="AP4" s="129"/>
      <c r="AQ4" s="129"/>
      <c r="AR4" s="129"/>
      <c r="AS4" s="129"/>
    </row>
    <row r="5" spans="1:45" ht="19.5" customHeight="1" x14ac:dyDescent="0.25">
      <c r="AO5" s="129"/>
      <c r="AP5" s="129"/>
      <c r="AQ5" s="129"/>
      <c r="AR5" s="129"/>
      <c r="AS5" s="129"/>
    </row>
    <row r="6" spans="1:45" ht="19.5" customHeight="1" x14ac:dyDescent="0.25">
      <c r="AO6" s="129"/>
      <c r="AP6" s="129"/>
      <c r="AQ6" s="129"/>
      <c r="AR6" s="129"/>
      <c r="AS6" s="129"/>
    </row>
    <row r="7" spans="1:45" ht="19.5" customHeight="1" x14ac:dyDescent="0.25">
      <c r="AO7" s="129"/>
      <c r="AP7" s="129"/>
      <c r="AQ7" s="129"/>
      <c r="AR7" s="129"/>
      <c r="AS7" s="129"/>
    </row>
    <row r="8" spans="1:45" ht="19.5" customHeight="1" x14ac:dyDescent="0.25">
      <c r="AP8" s="49"/>
      <c r="AR8" s="49"/>
      <c r="AS8" s="49"/>
    </row>
    <row r="9" spans="1:45" ht="19.5" customHeight="1" x14ac:dyDescent="0.25"/>
    <row r="10" spans="1:45" ht="18.75" x14ac:dyDescent="0.25">
      <c r="A10" s="140" t="s">
        <v>0</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row>
    <row r="11" spans="1:45" ht="18.75" x14ac:dyDescent="0.25">
      <c r="A11" s="141" t="s">
        <v>1</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row>
    <row r="12" spans="1:45" ht="18.75" x14ac:dyDescent="0.3">
      <c r="A12" s="80"/>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4"/>
      <c r="AP12" s="84"/>
      <c r="AQ12" s="84"/>
      <c r="AR12" s="84"/>
      <c r="AS12" s="84"/>
    </row>
    <row r="13" spans="1:45" ht="18.75" x14ac:dyDescent="0.25">
      <c r="A13" s="142" t="s">
        <v>488</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row>
    <row r="14" spans="1:45" ht="18.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row>
    <row r="16" spans="1:45" ht="78.75" customHeight="1" x14ac:dyDescent="0.25">
      <c r="A16" s="133" t="s">
        <v>2</v>
      </c>
      <c r="B16" s="133" t="s">
        <v>3</v>
      </c>
      <c r="C16" s="133" t="s">
        <v>4</v>
      </c>
      <c r="D16" s="137" t="s">
        <v>5</v>
      </c>
      <c r="E16" s="133" t="s">
        <v>6</v>
      </c>
      <c r="F16" s="133" t="s">
        <v>7</v>
      </c>
      <c r="G16" s="133"/>
      <c r="H16" s="133"/>
      <c r="I16" s="133" t="s">
        <v>8</v>
      </c>
      <c r="J16" s="133" t="s">
        <v>9</v>
      </c>
      <c r="K16" s="134" t="s">
        <v>373</v>
      </c>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6"/>
    </row>
    <row r="17" spans="1:56" ht="63.75" customHeight="1" x14ac:dyDescent="0.25">
      <c r="A17" s="133"/>
      <c r="B17" s="133"/>
      <c r="C17" s="133"/>
      <c r="D17" s="138"/>
      <c r="E17" s="133"/>
      <c r="F17" s="134" t="s">
        <v>10</v>
      </c>
      <c r="G17" s="135"/>
      <c r="H17" s="136"/>
      <c r="I17" s="133"/>
      <c r="J17" s="133"/>
      <c r="K17" s="134" t="s">
        <v>395</v>
      </c>
      <c r="L17" s="135"/>
      <c r="M17" s="135"/>
      <c r="N17" s="135"/>
      <c r="O17" s="136"/>
      <c r="P17" s="134" t="s">
        <v>396</v>
      </c>
      <c r="Q17" s="135"/>
      <c r="R17" s="135"/>
      <c r="S17" s="135"/>
      <c r="T17" s="136"/>
      <c r="U17" s="134" t="s">
        <v>397</v>
      </c>
      <c r="V17" s="135"/>
      <c r="W17" s="135"/>
      <c r="X17" s="135"/>
      <c r="Y17" s="136"/>
      <c r="Z17" s="134" t="s">
        <v>398</v>
      </c>
      <c r="AA17" s="135"/>
      <c r="AB17" s="135"/>
      <c r="AC17" s="135"/>
      <c r="AD17" s="136"/>
      <c r="AE17" s="134" t="s">
        <v>482</v>
      </c>
      <c r="AF17" s="135"/>
      <c r="AG17" s="135"/>
      <c r="AH17" s="135"/>
      <c r="AI17" s="136"/>
      <c r="AJ17" s="134" t="s">
        <v>520</v>
      </c>
      <c r="AK17" s="135"/>
      <c r="AL17" s="135"/>
      <c r="AM17" s="135"/>
      <c r="AN17" s="136"/>
      <c r="AO17" s="134" t="s">
        <v>11</v>
      </c>
      <c r="AP17" s="135"/>
      <c r="AQ17" s="135"/>
      <c r="AR17" s="135"/>
      <c r="AS17" s="136"/>
    </row>
    <row r="18" spans="1:56" ht="156" customHeight="1" x14ac:dyDescent="0.25">
      <c r="A18" s="133"/>
      <c r="B18" s="133"/>
      <c r="C18" s="133"/>
      <c r="D18" s="139"/>
      <c r="E18" s="83" t="s">
        <v>12</v>
      </c>
      <c r="F18" s="81" t="s">
        <v>13</v>
      </c>
      <c r="G18" s="81" t="s">
        <v>14</v>
      </c>
      <c r="H18" s="81" t="s">
        <v>15</v>
      </c>
      <c r="I18" s="82" t="s">
        <v>10</v>
      </c>
      <c r="J18" s="81" t="s">
        <v>485</v>
      </c>
      <c r="K18" s="81" t="s">
        <v>16</v>
      </c>
      <c r="L18" s="81" t="s">
        <v>17</v>
      </c>
      <c r="M18" s="81" t="s">
        <v>18</v>
      </c>
      <c r="N18" s="82" t="s">
        <v>19</v>
      </c>
      <c r="O18" s="82" t="s">
        <v>20</v>
      </c>
      <c r="P18" s="81" t="s">
        <v>16</v>
      </c>
      <c r="Q18" s="81" t="s">
        <v>17</v>
      </c>
      <c r="R18" s="81" t="s">
        <v>18</v>
      </c>
      <c r="S18" s="82" t="s">
        <v>19</v>
      </c>
      <c r="T18" s="82" t="s">
        <v>20</v>
      </c>
      <c r="U18" s="81" t="s">
        <v>16</v>
      </c>
      <c r="V18" s="81" t="s">
        <v>17</v>
      </c>
      <c r="W18" s="81" t="s">
        <v>18</v>
      </c>
      <c r="X18" s="82" t="s">
        <v>19</v>
      </c>
      <c r="Y18" s="82" t="s">
        <v>20</v>
      </c>
      <c r="Z18" s="81" t="s">
        <v>16</v>
      </c>
      <c r="AA18" s="81" t="s">
        <v>17</v>
      </c>
      <c r="AB18" s="81" t="s">
        <v>18</v>
      </c>
      <c r="AC18" s="82" t="s">
        <v>19</v>
      </c>
      <c r="AD18" s="82" t="s">
        <v>20</v>
      </c>
      <c r="AE18" s="81" t="s">
        <v>16</v>
      </c>
      <c r="AF18" s="81" t="s">
        <v>17</v>
      </c>
      <c r="AG18" s="81" t="s">
        <v>18</v>
      </c>
      <c r="AH18" s="82" t="s">
        <v>19</v>
      </c>
      <c r="AI18" s="82" t="s">
        <v>20</v>
      </c>
      <c r="AJ18" s="81" t="s">
        <v>16</v>
      </c>
      <c r="AK18" s="81" t="s">
        <v>17</v>
      </c>
      <c r="AL18" s="81" t="s">
        <v>18</v>
      </c>
      <c r="AM18" s="82" t="s">
        <v>19</v>
      </c>
      <c r="AN18" s="82" t="s">
        <v>20</v>
      </c>
      <c r="AO18" s="81" t="s">
        <v>16</v>
      </c>
      <c r="AP18" s="81" t="s">
        <v>17</v>
      </c>
      <c r="AQ18" s="81" t="s">
        <v>18</v>
      </c>
      <c r="AR18" s="82" t="s">
        <v>19</v>
      </c>
      <c r="AS18" s="82" t="s">
        <v>20</v>
      </c>
    </row>
    <row r="19" spans="1:56" ht="19.5" customHeight="1" x14ac:dyDescent="0.25">
      <c r="A19" s="81">
        <v>1</v>
      </c>
      <c r="B19" s="81">
        <v>2</v>
      </c>
      <c r="C19" s="81">
        <v>3</v>
      </c>
      <c r="D19" s="81">
        <v>4</v>
      </c>
      <c r="E19" s="81">
        <v>5</v>
      </c>
      <c r="F19" s="81">
        <v>6</v>
      </c>
      <c r="G19" s="81">
        <v>7</v>
      </c>
      <c r="H19" s="81">
        <v>8</v>
      </c>
      <c r="I19" s="81">
        <v>9</v>
      </c>
      <c r="J19" s="81">
        <v>10</v>
      </c>
      <c r="K19" s="2" t="s">
        <v>378</v>
      </c>
      <c r="L19" s="2" t="s">
        <v>379</v>
      </c>
      <c r="M19" s="2" t="s">
        <v>380</v>
      </c>
      <c r="N19" s="2" t="s">
        <v>381</v>
      </c>
      <c r="O19" s="2" t="s">
        <v>382</v>
      </c>
      <c r="P19" s="2" t="s">
        <v>383</v>
      </c>
      <c r="Q19" s="2" t="s">
        <v>384</v>
      </c>
      <c r="R19" s="2" t="s">
        <v>385</v>
      </c>
      <c r="S19" s="2" t="s">
        <v>386</v>
      </c>
      <c r="T19" s="2" t="s">
        <v>387</v>
      </c>
      <c r="U19" s="2" t="s">
        <v>399</v>
      </c>
      <c r="V19" s="2" t="s">
        <v>400</v>
      </c>
      <c r="W19" s="2" t="s">
        <v>401</v>
      </c>
      <c r="X19" s="2" t="s">
        <v>399</v>
      </c>
      <c r="Y19" s="2" t="s">
        <v>402</v>
      </c>
      <c r="Z19" s="2" t="s">
        <v>403</v>
      </c>
      <c r="AA19" s="2" t="s">
        <v>404</v>
      </c>
      <c r="AB19" s="2" t="s">
        <v>405</v>
      </c>
      <c r="AC19" s="2" t="s">
        <v>406</v>
      </c>
      <c r="AD19" s="2" t="s">
        <v>407</v>
      </c>
      <c r="AE19" s="2" t="s">
        <v>408</v>
      </c>
      <c r="AF19" s="2" t="s">
        <v>409</v>
      </c>
      <c r="AG19" s="2" t="s">
        <v>410</v>
      </c>
      <c r="AH19" s="2" t="s">
        <v>411</v>
      </c>
      <c r="AI19" s="2" t="s">
        <v>412</v>
      </c>
      <c r="AJ19" s="2" t="s">
        <v>413</v>
      </c>
      <c r="AK19" s="2" t="s">
        <v>414</v>
      </c>
      <c r="AL19" s="2" t="s">
        <v>415</v>
      </c>
      <c r="AM19" s="2" t="s">
        <v>416</v>
      </c>
      <c r="AN19" s="2" t="s">
        <v>417</v>
      </c>
      <c r="AO19" s="81">
        <v>12</v>
      </c>
      <c r="AP19" s="81">
        <v>13</v>
      </c>
      <c r="AQ19" s="81">
        <v>14</v>
      </c>
      <c r="AR19" s="81">
        <v>15</v>
      </c>
      <c r="AS19" s="81">
        <v>16</v>
      </c>
    </row>
    <row r="20" spans="1:56" ht="33" customHeight="1" x14ac:dyDescent="0.25">
      <c r="A20" s="72" t="s">
        <v>21</v>
      </c>
      <c r="B20" s="73" t="s">
        <v>22</v>
      </c>
      <c r="C20" s="74" t="s">
        <v>117</v>
      </c>
      <c r="D20" s="96" t="s">
        <v>118</v>
      </c>
      <c r="E20" s="96" t="s">
        <v>118</v>
      </c>
      <c r="F20" s="97" t="s">
        <v>118</v>
      </c>
      <c r="G20" s="97" t="s">
        <v>118</v>
      </c>
      <c r="H20" s="97" t="s">
        <v>118</v>
      </c>
      <c r="I20" s="53">
        <f>SUM(I22:I26)</f>
        <v>383.09877</v>
      </c>
      <c r="J20" s="53">
        <f>SUM(J22:J26)</f>
        <v>383.09877</v>
      </c>
      <c r="K20" s="53">
        <f>K22+K24+K26</f>
        <v>107.94366999999998</v>
      </c>
      <c r="L20" s="53">
        <f t="shared" ref="L20:O20" si="0">L22+L24+L26</f>
        <v>0</v>
      </c>
      <c r="M20" s="53">
        <f t="shared" si="0"/>
        <v>0</v>
      </c>
      <c r="N20" s="53">
        <f t="shared" si="0"/>
        <v>107.94366999999998</v>
      </c>
      <c r="O20" s="53">
        <f t="shared" si="0"/>
        <v>0</v>
      </c>
      <c r="P20" s="53">
        <f>SUM(Q20:T20)</f>
        <v>67.051299999999998</v>
      </c>
      <c r="Q20" s="53">
        <v>0</v>
      </c>
      <c r="R20" s="53">
        <v>0</v>
      </c>
      <c r="S20" s="53">
        <f t="shared" ref="S20:AI20" si="1">SUM(S22,S26)</f>
        <v>67.051299999999998</v>
      </c>
      <c r="T20" s="53">
        <f t="shared" si="1"/>
        <v>0</v>
      </c>
      <c r="U20" s="53">
        <f>SUM(V20:Y20)</f>
        <v>54.86</v>
      </c>
      <c r="V20" s="53">
        <v>0</v>
      </c>
      <c r="W20" s="53">
        <v>0</v>
      </c>
      <c r="X20" s="53">
        <f t="shared" si="1"/>
        <v>54.86</v>
      </c>
      <c r="Y20" s="53">
        <f t="shared" si="1"/>
        <v>0</v>
      </c>
      <c r="Z20" s="53">
        <f>SUM(AA20:AD20)</f>
        <v>54.118000000000002</v>
      </c>
      <c r="AA20" s="53">
        <v>0</v>
      </c>
      <c r="AB20" s="53">
        <v>0</v>
      </c>
      <c r="AC20" s="53">
        <f t="shared" si="1"/>
        <v>54.118000000000002</v>
      </c>
      <c r="AD20" s="53">
        <f t="shared" si="1"/>
        <v>0</v>
      </c>
      <c r="AE20" s="53">
        <f>SUM(AF20:AI20)</f>
        <v>47.503999999999998</v>
      </c>
      <c r="AF20" s="53">
        <v>0</v>
      </c>
      <c r="AG20" s="53">
        <v>0</v>
      </c>
      <c r="AH20" s="53">
        <f t="shared" si="1"/>
        <v>47.503999999999998</v>
      </c>
      <c r="AI20" s="53">
        <f t="shared" si="1"/>
        <v>0</v>
      </c>
      <c r="AJ20" s="53">
        <f>SUM(AK20:AN20)</f>
        <v>51.618500000000004</v>
      </c>
      <c r="AK20" s="53">
        <v>0</v>
      </c>
      <c r="AL20" s="53">
        <v>0</v>
      </c>
      <c r="AM20" s="53">
        <f t="shared" ref="AM20:AN20" si="2">SUM(AM22,AM26)</f>
        <v>51.618500000000004</v>
      </c>
      <c r="AN20" s="53">
        <f t="shared" si="2"/>
        <v>0</v>
      </c>
      <c r="AO20" s="53">
        <f>K20+P20+U20+Z20+AE20+AJ20</f>
        <v>383.09546999999998</v>
      </c>
      <c r="AP20" s="53">
        <f t="shared" ref="AP20:AS20" si="3">L20+Q20+V20+AA20+AF20+AK20</f>
        <v>0</v>
      </c>
      <c r="AQ20" s="53">
        <f t="shared" si="3"/>
        <v>0</v>
      </c>
      <c r="AR20" s="53">
        <f t="shared" si="3"/>
        <v>383.09546999999998</v>
      </c>
      <c r="AS20" s="53">
        <f t="shared" si="3"/>
        <v>0</v>
      </c>
      <c r="AX20" s="79"/>
      <c r="BD20" s="48"/>
    </row>
    <row r="21" spans="1:56" ht="33" customHeight="1" x14ac:dyDescent="0.25">
      <c r="A21" s="72" t="s">
        <v>23</v>
      </c>
      <c r="B21" s="73" t="s">
        <v>24</v>
      </c>
      <c r="C21" s="74" t="s">
        <v>117</v>
      </c>
      <c r="D21" s="96" t="s">
        <v>118</v>
      </c>
      <c r="E21" s="96" t="s">
        <v>118</v>
      </c>
      <c r="F21" s="97" t="s">
        <v>118</v>
      </c>
      <c r="G21" s="97" t="s">
        <v>118</v>
      </c>
      <c r="H21" s="97" t="s">
        <v>118</v>
      </c>
      <c r="I21" s="54">
        <v>0</v>
      </c>
      <c r="J21" s="53" t="str">
        <f t="shared" ref="J21" si="4">J28</f>
        <v>нд</v>
      </c>
      <c r="K21" s="54">
        <v>0</v>
      </c>
      <c r="L21" s="54">
        <v>0</v>
      </c>
      <c r="M21" s="54">
        <v>0</v>
      </c>
      <c r="N21" s="54">
        <v>0</v>
      </c>
      <c r="O21" s="54">
        <v>0</v>
      </c>
      <c r="P21" s="54">
        <v>0</v>
      </c>
      <c r="Q21" s="54">
        <v>0</v>
      </c>
      <c r="R21" s="54">
        <v>0</v>
      </c>
      <c r="S21" s="54">
        <v>0</v>
      </c>
      <c r="T21" s="54">
        <v>0</v>
      </c>
      <c r="U21" s="54">
        <v>0</v>
      </c>
      <c r="V21" s="54">
        <v>0</v>
      </c>
      <c r="W21" s="54">
        <v>0</v>
      </c>
      <c r="X21" s="54">
        <v>0</v>
      </c>
      <c r="Y21" s="54">
        <v>0</v>
      </c>
      <c r="Z21" s="54">
        <v>0</v>
      </c>
      <c r="AA21" s="54">
        <v>0</v>
      </c>
      <c r="AB21" s="54">
        <v>0</v>
      </c>
      <c r="AC21" s="54">
        <v>0</v>
      </c>
      <c r="AD21" s="54">
        <v>0</v>
      </c>
      <c r="AE21" s="54">
        <v>0</v>
      </c>
      <c r="AF21" s="54">
        <v>0</v>
      </c>
      <c r="AG21" s="54">
        <v>0</v>
      </c>
      <c r="AH21" s="54">
        <v>0</v>
      </c>
      <c r="AI21" s="54">
        <v>0</v>
      </c>
      <c r="AJ21" s="54">
        <v>0</v>
      </c>
      <c r="AK21" s="54">
        <v>0</v>
      </c>
      <c r="AL21" s="54">
        <v>0</v>
      </c>
      <c r="AM21" s="54">
        <v>0</v>
      </c>
      <c r="AN21" s="54">
        <v>0</v>
      </c>
      <c r="AO21" s="53">
        <f t="shared" ref="AO21:AO79" si="5">K21+P21+U21+Z21+AE21+AJ21</f>
        <v>0</v>
      </c>
      <c r="AP21" s="53">
        <f t="shared" ref="AP21:AP79" si="6">L21+Q21+V21+AA21+AF21+AK21</f>
        <v>0</v>
      </c>
      <c r="AQ21" s="53">
        <f t="shared" ref="AQ21:AQ79" si="7">M21+R21+W21+AB21+AG21+AL21</f>
        <v>0</v>
      </c>
      <c r="AR21" s="53">
        <f t="shared" ref="AR21:AR79" si="8">N21+S21+X21+AC21+AH21+AM21</f>
        <v>0</v>
      </c>
      <c r="AS21" s="53">
        <f t="shared" ref="AS21:AS79" si="9">O21+T21+Y21+AD21+AI21+AN21</f>
        <v>0</v>
      </c>
      <c r="AX21" s="79"/>
    </row>
    <row r="22" spans="1:56" ht="33" customHeight="1" x14ac:dyDescent="0.25">
      <c r="A22" s="72" t="s">
        <v>25</v>
      </c>
      <c r="B22" s="73" t="s">
        <v>26</v>
      </c>
      <c r="C22" s="74" t="s">
        <v>117</v>
      </c>
      <c r="D22" s="96" t="s">
        <v>118</v>
      </c>
      <c r="E22" s="96" t="s">
        <v>118</v>
      </c>
      <c r="F22" s="97" t="s">
        <v>118</v>
      </c>
      <c r="G22" s="97" t="s">
        <v>118</v>
      </c>
      <c r="H22" s="97" t="s">
        <v>118</v>
      </c>
      <c r="I22" s="53">
        <f>I48</f>
        <v>335.6155</v>
      </c>
      <c r="J22" s="53">
        <f>J48</f>
        <v>335.6155</v>
      </c>
      <c r="K22" s="53">
        <f>K48</f>
        <v>96.664999999999992</v>
      </c>
      <c r="L22" s="53">
        <f t="shared" ref="L22:N22" si="10">L48</f>
        <v>0</v>
      </c>
      <c r="M22" s="53">
        <f t="shared" si="10"/>
        <v>0</v>
      </c>
      <c r="N22" s="53">
        <f t="shared" si="10"/>
        <v>96.664999999999992</v>
      </c>
      <c r="O22" s="53">
        <v>0</v>
      </c>
      <c r="P22" s="53">
        <f>SUM(Q22:T22)</f>
        <v>51.51</v>
      </c>
      <c r="Q22" s="53">
        <v>0</v>
      </c>
      <c r="R22" s="53">
        <v>0</v>
      </c>
      <c r="S22" s="53">
        <f t="shared" ref="S22:AI22" si="11">S48</f>
        <v>51.51</v>
      </c>
      <c r="T22" s="53">
        <f t="shared" si="11"/>
        <v>0</v>
      </c>
      <c r="U22" s="53">
        <f>SUM(V22:Y22)</f>
        <v>38.619999999999997</v>
      </c>
      <c r="V22" s="53">
        <v>0</v>
      </c>
      <c r="W22" s="53">
        <v>0</v>
      </c>
      <c r="X22" s="53">
        <f t="shared" si="11"/>
        <v>38.619999999999997</v>
      </c>
      <c r="Y22" s="53">
        <f t="shared" si="11"/>
        <v>0</v>
      </c>
      <c r="Z22" s="53">
        <f>SUM(AA22:AD22)</f>
        <v>49.698</v>
      </c>
      <c r="AA22" s="53">
        <v>0</v>
      </c>
      <c r="AB22" s="53">
        <v>0</v>
      </c>
      <c r="AC22" s="53">
        <f t="shared" si="11"/>
        <v>49.698</v>
      </c>
      <c r="AD22" s="53">
        <f t="shared" si="11"/>
        <v>0</v>
      </c>
      <c r="AE22" s="53">
        <f>SUM(AF22:AI22)</f>
        <v>47.503999999999998</v>
      </c>
      <c r="AF22" s="53">
        <v>0</v>
      </c>
      <c r="AG22" s="53">
        <v>0</v>
      </c>
      <c r="AH22" s="53">
        <f t="shared" si="11"/>
        <v>47.503999999999998</v>
      </c>
      <c r="AI22" s="53">
        <f t="shared" si="11"/>
        <v>0</v>
      </c>
      <c r="AJ22" s="53">
        <f>SUM(AK22:AN22)</f>
        <v>51.618500000000004</v>
      </c>
      <c r="AK22" s="53">
        <v>0</v>
      </c>
      <c r="AL22" s="53">
        <v>0</v>
      </c>
      <c r="AM22" s="53">
        <f t="shared" ref="AM22:AN22" si="12">AM48</f>
        <v>51.618500000000004</v>
      </c>
      <c r="AN22" s="53">
        <f t="shared" si="12"/>
        <v>0</v>
      </c>
      <c r="AO22" s="53">
        <f t="shared" si="5"/>
        <v>335.6155</v>
      </c>
      <c r="AP22" s="53">
        <f t="shared" si="6"/>
        <v>0</v>
      </c>
      <c r="AQ22" s="53">
        <f t="shared" si="7"/>
        <v>0</v>
      </c>
      <c r="AR22" s="53">
        <f t="shared" si="8"/>
        <v>335.6155</v>
      </c>
      <c r="AS22" s="53">
        <f t="shared" si="9"/>
        <v>0</v>
      </c>
      <c r="AX22" s="79"/>
    </row>
    <row r="23" spans="1:56" ht="47.25" x14ac:dyDescent="0.25">
      <c r="A23" s="72" t="s">
        <v>27</v>
      </c>
      <c r="B23" s="75" t="s">
        <v>28</v>
      </c>
      <c r="C23" s="74" t="s">
        <v>117</v>
      </c>
      <c r="D23" s="96" t="s">
        <v>118</v>
      </c>
      <c r="E23" s="96" t="s">
        <v>118</v>
      </c>
      <c r="F23" s="97" t="s">
        <v>118</v>
      </c>
      <c r="G23" s="97" t="s">
        <v>118</v>
      </c>
      <c r="H23" s="97" t="s">
        <v>118</v>
      </c>
      <c r="I23" s="54">
        <v>0</v>
      </c>
      <c r="J23" s="53">
        <v>0</v>
      </c>
      <c r="K23" s="54">
        <v>0</v>
      </c>
      <c r="L23" s="54">
        <v>0</v>
      </c>
      <c r="M23" s="54">
        <v>0</v>
      </c>
      <c r="N23" s="54">
        <v>0</v>
      </c>
      <c r="O23" s="54">
        <v>0</v>
      </c>
      <c r="P23" s="54">
        <v>0</v>
      </c>
      <c r="Q23" s="54">
        <v>0</v>
      </c>
      <c r="R23" s="54">
        <v>0</v>
      </c>
      <c r="S23" s="54">
        <v>0</v>
      </c>
      <c r="T23" s="54">
        <v>0</v>
      </c>
      <c r="U23" s="54">
        <v>0</v>
      </c>
      <c r="V23" s="54">
        <v>0</v>
      </c>
      <c r="W23" s="54">
        <v>0</v>
      </c>
      <c r="X23" s="54">
        <v>0</v>
      </c>
      <c r="Y23" s="54">
        <v>0</v>
      </c>
      <c r="Z23" s="54">
        <v>0</v>
      </c>
      <c r="AA23" s="54">
        <v>0</v>
      </c>
      <c r="AB23" s="54">
        <v>0</v>
      </c>
      <c r="AC23" s="54">
        <v>0</v>
      </c>
      <c r="AD23" s="54">
        <v>0</v>
      </c>
      <c r="AE23" s="54">
        <v>0</v>
      </c>
      <c r="AF23" s="54">
        <v>0</v>
      </c>
      <c r="AG23" s="54">
        <v>0</v>
      </c>
      <c r="AH23" s="54">
        <v>0</v>
      </c>
      <c r="AI23" s="54">
        <v>0</v>
      </c>
      <c r="AJ23" s="54">
        <v>0</v>
      </c>
      <c r="AK23" s="54">
        <v>0</v>
      </c>
      <c r="AL23" s="54">
        <v>0</v>
      </c>
      <c r="AM23" s="54">
        <v>0</v>
      </c>
      <c r="AN23" s="54">
        <v>0</v>
      </c>
      <c r="AO23" s="53">
        <f t="shared" si="5"/>
        <v>0</v>
      </c>
      <c r="AP23" s="53">
        <f t="shared" si="6"/>
        <v>0</v>
      </c>
      <c r="AQ23" s="53">
        <f t="shared" si="7"/>
        <v>0</v>
      </c>
      <c r="AR23" s="53">
        <f t="shared" si="8"/>
        <v>0</v>
      </c>
      <c r="AS23" s="53">
        <f t="shared" si="9"/>
        <v>0</v>
      </c>
      <c r="AX23" s="79"/>
    </row>
    <row r="24" spans="1:56" ht="31.5" x14ac:dyDescent="0.25">
      <c r="A24" s="72" t="s">
        <v>29</v>
      </c>
      <c r="B24" s="73" t="s">
        <v>30</v>
      </c>
      <c r="C24" s="74" t="s">
        <v>117</v>
      </c>
      <c r="D24" s="96" t="s">
        <v>118</v>
      </c>
      <c r="E24" s="96" t="s">
        <v>118</v>
      </c>
      <c r="F24" s="97" t="s">
        <v>118</v>
      </c>
      <c r="G24" s="97" t="s">
        <v>118</v>
      </c>
      <c r="H24" s="97" t="s">
        <v>118</v>
      </c>
      <c r="I24" s="54">
        <f>I73</f>
        <v>7.2732700000000001</v>
      </c>
      <c r="J24" s="54">
        <f>J73</f>
        <v>7.2732700000000001</v>
      </c>
      <c r="K24" s="54">
        <f>K73</f>
        <v>7.2732700000000001</v>
      </c>
      <c r="L24" s="54">
        <f t="shared" ref="L24:N24" si="13">L73</f>
        <v>0</v>
      </c>
      <c r="M24" s="54">
        <f t="shared" si="13"/>
        <v>0</v>
      </c>
      <c r="N24" s="54">
        <f t="shared" si="13"/>
        <v>7.2732700000000001</v>
      </c>
      <c r="O24" s="54">
        <v>0</v>
      </c>
      <c r="P24" s="54">
        <v>0</v>
      </c>
      <c r="Q24" s="54">
        <v>0</v>
      </c>
      <c r="R24" s="54">
        <v>0</v>
      </c>
      <c r="S24" s="54">
        <v>0</v>
      </c>
      <c r="T24" s="54">
        <v>0</v>
      </c>
      <c r="U24" s="54">
        <v>0</v>
      </c>
      <c r="V24" s="54">
        <v>0</v>
      </c>
      <c r="W24" s="54">
        <v>0</v>
      </c>
      <c r="X24" s="54">
        <v>0</v>
      </c>
      <c r="Y24" s="54">
        <v>0</v>
      </c>
      <c r="Z24" s="54">
        <v>0</v>
      </c>
      <c r="AA24" s="54">
        <v>0</v>
      </c>
      <c r="AB24" s="54">
        <v>0</v>
      </c>
      <c r="AC24" s="54">
        <v>0</v>
      </c>
      <c r="AD24" s="54">
        <v>0</v>
      </c>
      <c r="AE24" s="54">
        <v>0</v>
      </c>
      <c r="AF24" s="54">
        <v>0</v>
      </c>
      <c r="AG24" s="54">
        <v>0</v>
      </c>
      <c r="AH24" s="54">
        <v>0</v>
      </c>
      <c r="AI24" s="54">
        <v>0</v>
      </c>
      <c r="AJ24" s="54">
        <v>0</v>
      </c>
      <c r="AK24" s="54">
        <v>0</v>
      </c>
      <c r="AL24" s="54">
        <v>0</v>
      </c>
      <c r="AM24" s="54">
        <v>0</v>
      </c>
      <c r="AN24" s="54">
        <v>0</v>
      </c>
      <c r="AO24" s="53">
        <f t="shared" si="5"/>
        <v>7.2732700000000001</v>
      </c>
      <c r="AP24" s="53">
        <f t="shared" si="6"/>
        <v>0</v>
      </c>
      <c r="AQ24" s="53">
        <f t="shared" si="7"/>
        <v>0</v>
      </c>
      <c r="AR24" s="53">
        <f t="shared" si="8"/>
        <v>7.2732700000000001</v>
      </c>
      <c r="AS24" s="53">
        <f t="shared" si="9"/>
        <v>0</v>
      </c>
      <c r="AX24" s="79"/>
    </row>
    <row r="25" spans="1:56" ht="31.5" x14ac:dyDescent="0.25">
      <c r="A25" s="72" t="s">
        <v>31</v>
      </c>
      <c r="B25" s="73" t="s">
        <v>32</v>
      </c>
      <c r="C25" s="74" t="s">
        <v>117</v>
      </c>
      <c r="D25" s="96" t="s">
        <v>118</v>
      </c>
      <c r="E25" s="96" t="s">
        <v>118</v>
      </c>
      <c r="F25" s="97" t="s">
        <v>118</v>
      </c>
      <c r="G25" s="97" t="s">
        <v>118</v>
      </c>
      <c r="H25" s="97" t="s">
        <v>118</v>
      </c>
      <c r="I25" s="54">
        <v>0</v>
      </c>
      <c r="J25" s="53">
        <v>0</v>
      </c>
      <c r="K25" s="54">
        <v>0</v>
      </c>
      <c r="L25" s="54">
        <v>0</v>
      </c>
      <c r="M25" s="54">
        <v>0</v>
      </c>
      <c r="N25" s="54">
        <v>0</v>
      </c>
      <c r="O25" s="54">
        <v>0</v>
      </c>
      <c r="P25" s="54">
        <v>0</v>
      </c>
      <c r="Q25" s="54">
        <v>0</v>
      </c>
      <c r="R25" s="54">
        <v>0</v>
      </c>
      <c r="S25" s="54">
        <v>0</v>
      </c>
      <c r="T25" s="54">
        <v>0</v>
      </c>
      <c r="U25" s="54">
        <v>0</v>
      </c>
      <c r="V25" s="54">
        <v>0</v>
      </c>
      <c r="W25" s="54">
        <v>0</v>
      </c>
      <c r="X25" s="54">
        <v>0</v>
      </c>
      <c r="Y25" s="54">
        <v>0</v>
      </c>
      <c r="Z25" s="54">
        <v>0</v>
      </c>
      <c r="AA25" s="54">
        <v>0</v>
      </c>
      <c r="AB25" s="54">
        <v>0</v>
      </c>
      <c r="AC25" s="54">
        <v>0</v>
      </c>
      <c r="AD25" s="54">
        <v>0</v>
      </c>
      <c r="AE25" s="54">
        <v>0</v>
      </c>
      <c r="AF25" s="54">
        <v>0</v>
      </c>
      <c r="AG25" s="54">
        <v>0</v>
      </c>
      <c r="AH25" s="54">
        <v>0</v>
      </c>
      <c r="AI25" s="54">
        <v>0</v>
      </c>
      <c r="AJ25" s="54">
        <v>0</v>
      </c>
      <c r="AK25" s="54">
        <v>0</v>
      </c>
      <c r="AL25" s="54">
        <v>0</v>
      </c>
      <c r="AM25" s="54">
        <v>0</v>
      </c>
      <c r="AN25" s="54">
        <v>0</v>
      </c>
      <c r="AO25" s="53">
        <f t="shared" si="5"/>
        <v>0</v>
      </c>
      <c r="AP25" s="53">
        <f t="shared" si="6"/>
        <v>0</v>
      </c>
      <c r="AQ25" s="53">
        <f t="shared" si="7"/>
        <v>0</v>
      </c>
      <c r="AR25" s="53">
        <f t="shared" si="8"/>
        <v>0</v>
      </c>
      <c r="AS25" s="53">
        <f t="shared" si="9"/>
        <v>0</v>
      </c>
      <c r="AX25" s="79"/>
    </row>
    <row r="26" spans="1:56" ht="27.75" customHeight="1" x14ac:dyDescent="0.25">
      <c r="A26" s="72" t="s">
        <v>33</v>
      </c>
      <c r="B26" s="73" t="s">
        <v>34</v>
      </c>
      <c r="C26" s="74" t="s">
        <v>117</v>
      </c>
      <c r="D26" s="96" t="s">
        <v>118</v>
      </c>
      <c r="E26" s="96" t="s">
        <v>118</v>
      </c>
      <c r="F26" s="97" t="s">
        <v>118</v>
      </c>
      <c r="G26" s="97" t="s">
        <v>118</v>
      </c>
      <c r="H26" s="97" t="s">
        <v>118</v>
      </c>
      <c r="I26" s="53">
        <f>I76</f>
        <v>40.21</v>
      </c>
      <c r="J26" s="53">
        <f>J76</f>
        <v>40.21</v>
      </c>
      <c r="K26" s="53">
        <f>K76</f>
        <v>4.0053999999999998</v>
      </c>
      <c r="L26" s="53">
        <v>0</v>
      </c>
      <c r="M26" s="53">
        <v>0</v>
      </c>
      <c r="N26" s="53">
        <f>N76</f>
        <v>4.0053999999999998</v>
      </c>
      <c r="O26" s="53">
        <v>0</v>
      </c>
      <c r="P26" s="53">
        <f>P76</f>
        <v>15.5413</v>
      </c>
      <c r="Q26" s="53">
        <v>0</v>
      </c>
      <c r="R26" s="53">
        <v>0</v>
      </c>
      <c r="S26" s="53">
        <f>S76</f>
        <v>15.5413</v>
      </c>
      <c r="T26" s="53">
        <f t="shared" ref="T26" si="14">T76</f>
        <v>0</v>
      </c>
      <c r="U26" s="53">
        <f>SUM(V26:Y26)</f>
        <v>16.239999999999998</v>
      </c>
      <c r="V26" s="53">
        <v>0</v>
      </c>
      <c r="W26" s="53">
        <v>0</v>
      </c>
      <c r="X26" s="53">
        <f>X79</f>
        <v>16.239999999999998</v>
      </c>
      <c r="Y26" s="53">
        <v>0</v>
      </c>
      <c r="Z26" s="53">
        <f>SUM(AA26:AD26)</f>
        <v>4.42</v>
      </c>
      <c r="AA26" s="53">
        <v>0</v>
      </c>
      <c r="AB26" s="53">
        <v>0</v>
      </c>
      <c r="AC26" s="53">
        <f>AC76</f>
        <v>4.42</v>
      </c>
      <c r="AD26" s="53">
        <v>0</v>
      </c>
      <c r="AE26" s="53">
        <f>SUM(AF26:AI26)</f>
        <v>0</v>
      </c>
      <c r="AF26" s="53">
        <v>0</v>
      </c>
      <c r="AG26" s="53">
        <v>0</v>
      </c>
      <c r="AH26" s="53">
        <v>0</v>
      </c>
      <c r="AI26" s="53">
        <v>0</v>
      </c>
      <c r="AJ26" s="53">
        <f>SUM(AK26:AN26)</f>
        <v>0</v>
      </c>
      <c r="AK26" s="53">
        <v>0</v>
      </c>
      <c r="AL26" s="53">
        <v>0</v>
      </c>
      <c r="AM26" s="53">
        <v>0</v>
      </c>
      <c r="AN26" s="53">
        <v>0</v>
      </c>
      <c r="AO26" s="53">
        <f t="shared" si="5"/>
        <v>40.206699999999998</v>
      </c>
      <c r="AP26" s="53">
        <f t="shared" si="6"/>
        <v>0</v>
      </c>
      <c r="AQ26" s="53">
        <f t="shared" si="7"/>
        <v>0</v>
      </c>
      <c r="AR26" s="53">
        <f t="shared" si="8"/>
        <v>40.206699999999998</v>
      </c>
      <c r="AS26" s="53">
        <f t="shared" si="9"/>
        <v>0</v>
      </c>
      <c r="AX26" s="79"/>
    </row>
    <row r="27" spans="1:56" ht="27.75" customHeight="1" x14ac:dyDescent="0.25">
      <c r="A27" s="72" t="s">
        <v>35</v>
      </c>
      <c r="B27" s="73" t="s">
        <v>489</v>
      </c>
      <c r="C27" s="74" t="s">
        <v>117</v>
      </c>
      <c r="D27" s="96" t="s">
        <v>118</v>
      </c>
      <c r="E27" s="96" t="s">
        <v>118</v>
      </c>
      <c r="F27" s="97" t="s">
        <v>118</v>
      </c>
      <c r="G27" s="97" t="s">
        <v>118</v>
      </c>
      <c r="H27" s="97" t="s">
        <v>118</v>
      </c>
      <c r="I27" s="54">
        <f>I20</f>
        <v>383.09877</v>
      </c>
      <c r="J27" s="54">
        <f t="shared" ref="J27:AS27" si="15">J20</f>
        <v>383.09877</v>
      </c>
      <c r="K27" s="54">
        <f t="shared" si="15"/>
        <v>107.94366999999998</v>
      </c>
      <c r="L27" s="54">
        <f t="shared" si="15"/>
        <v>0</v>
      </c>
      <c r="M27" s="54">
        <f t="shared" si="15"/>
        <v>0</v>
      </c>
      <c r="N27" s="54">
        <f t="shared" si="15"/>
        <v>107.94366999999998</v>
      </c>
      <c r="O27" s="54">
        <f t="shared" si="15"/>
        <v>0</v>
      </c>
      <c r="P27" s="54">
        <f t="shared" si="15"/>
        <v>67.051299999999998</v>
      </c>
      <c r="Q27" s="54">
        <f t="shared" si="15"/>
        <v>0</v>
      </c>
      <c r="R27" s="54">
        <f t="shared" si="15"/>
        <v>0</v>
      </c>
      <c r="S27" s="54">
        <f t="shared" si="15"/>
        <v>67.051299999999998</v>
      </c>
      <c r="T27" s="54">
        <f t="shared" si="15"/>
        <v>0</v>
      </c>
      <c r="U27" s="54">
        <f t="shared" si="15"/>
        <v>54.86</v>
      </c>
      <c r="V27" s="54">
        <f t="shared" si="15"/>
        <v>0</v>
      </c>
      <c r="W27" s="54">
        <f t="shared" si="15"/>
        <v>0</v>
      </c>
      <c r="X27" s="54">
        <f t="shared" si="15"/>
        <v>54.86</v>
      </c>
      <c r="Y27" s="54">
        <f t="shared" si="15"/>
        <v>0</v>
      </c>
      <c r="Z27" s="54">
        <f t="shared" si="15"/>
        <v>54.118000000000002</v>
      </c>
      <c r="AA27" s="54">
        <f t="shared" si="15"/>
        <v>0</v>
      </c>
      <c r="AB27" s="54">
        <f t="shared" si="15"/>
        <v>0</v>
      </c>
      <c r="AC27" s="54">
        <f t="shared" si="15"/>
        <v>54.118000000000002</v>
      </c>
      <c r="AD27" s="54">
        <f t="shared" si="15"/>
        <v>0</v>
      </c>
      <c r="AE27" s="54">
        <f t="shared" si="15"/>
        <v>47.503999999999998</v>
      </c>
      <c r="AF27" s="54">
        <f t="shared" si="15"/>
        <v>0</v>
      </c>
      <c r="AG27" s="54">
        <f t="shared" si="15"/>
        <v>0</v>
      </c>
      <c r="AH27" s="54">
        <f t="shared" si="15"/>
        <v>47.503999999999998</v>
      </c>
      <c r="AI27" s="54">
        <f t="shared" si="15"/>
        <v>0</v>
      </c>
      <c r="AJ27" s="54">
        <f t="shared" si="15"/>
        <v>51.618500000000004</v>
      </c>
      <c r="AK27" s="54">
        <f t="shared" si="15"/>
        <v>0</v>
      </c>
      <c r="AL27" s="54">
        <f t="shared" si="15"/>
        <v>0</v>
      </c>
      <c r="AM27" s="54">
        <f t="shared" si="15"/>
        <v>51.618500000000004</v>
      </c>
      <c r="AN27" s="54">
        <f t="shared" si="15"/>
        <v>0</v>
      </c>
      <c r="AO27" s="54">
        <f t="shared" si="15"/>
        <v>383.09546999999998</v>
      </c>
      <c r="AP27" s="54">
        <f t="shared" si="15"/>
        <v>0</v>
      </c>
      <c r="AQ27" s="54">
        <f t="shared" si="15"/>
        <v>0</v>
      </c>
      <c r="AR27" s="54">
        <f t="shared" si="15"/>
        <v>383.09546999999998</v>
      </c>
      <c r="AS27" s="54">
        <f t="shared" si="15"/>
        <v>0</v>
      </c>
      <c r="AX27" s="79"/>
    </row>
    <row r="28" spans="1:56" x14ac:dyDescent="0.25">
      <c r="A28" s="72" t="s">
        <v>36</v>
      </c>
      <c r="B28" s="73" t="s">
        <v>37</v>
      </c>
      <c r="C28" s="74" t="s">
        <v>117</v>
      </c>
      <c r="D28" s="96" t="s">
        <v>118</v>
      </c>
      <c r="E28" s="96" t="s">
        <v>118</v>
      </c>
      <c r="F28" s="97" t="s">
        <v>118</v>
      </c>
      <c r="G28" s="97" t="s">
        <v>118</v>
      </c>
      <c r="H28" s="97" t="s">
        <v>118</v>
      </c>
      <c r="I28" s="54">
        <v>0</v>
      </c>
      <c r="J28" s="53" t="str">
        <f t="shared" ref="J28" si="16">J45</f>
        <v>нд</v>
      </c>
      <c r="K28" s="54">
        <v>0</v>
      </c>
      <c r="L28" s="54">
        <v>0</v>
      </c>
      <c r="M28" s="54">
        <v>0</v>
      </c>
      <c r="N28" s="54">
        <v>0</v>
      </c>
      <c r="O28" s="54">
        <v>0</v>
      </c>
      <c r="P28" s="54">
        <v>0</v>
      </c>
      <c r="Q28" s="54">
        <v>0</v>
      </c>
      <c r="R28" s="54">
        <v>0</v>
      </c>
      <c r="S28" s="54">
        <v>0</v>
      </c>
      <c r="T28" s="54">
        <v>0</v>
      </c>
      <c r="U28" s="54">
        <v>0</v>
      </c>
      <c r="V28" s="54">
        <v>0</v>
      </c>
      <c r="W28" s="54">
        <v>0</v>
      </c>
      <c r="X28" s="54">
        <v>0</v>
      </c>
      <c r="Y28" s="54">
        <v>0</v>
      </c>
      <c r="Z28" s="54">
        <v>0</v>
      </c>
      <c r="AA28" s="54">
        <v>0</v>
      </c>
      <c r="AB28" s="54">
        <v>0</v>
      </c>
      <c r="AC28" s="54">
        <v>0</v>
      </c>
      <c r="AD28" s="54">
        <v>0</v>
      </c>
      <c r="AE28" s="54">
        <v>0</v>
      </c>
      <c r="AF28" s="54">
        <v>0</v>
      </c>
      <c r="AG28" s="54">
        <v>0</v>
      </c>
      <c r="AH28" s="54">
        <v>0</v>
      </c>
      <c r="AI28" s="54">
        <v>0</v>
      </c>
      <c r="AJ28" s="54">
        <v>0</v>
      </c>
      <c r="AK28" s="54">
        <v>0</v>
      </c>
      <c r="AL28" s="54">
        <v>0</v>
      </c>
      <c r="AM28" s="54">
        <v>0</v>
      </c>
      <c r="AN28" s="54">
        <v>0</v>
      </c>
      <c r="AO28" s="53">
        <f t="shared" si="5"/>
        <v>0</v>
      </c>
      <c r="AP28" s="53">
        <f t="shared" si="6"/>
        <v>0</v>
      </c>
      <c r="AQ28" s="53">
        <f t="shared" si="7"/>
        <v>0</v>
      </c>
      <c r="AR28" s="53">
        <f t="shared" si="8"/>
        <v>0</v>
      </c>
      <c r="AS28" s="53">
        <f t="shared" si="9"/>
        <v>0</v>
      </c>
      <c r="AX28" s="79"/>
    </row>
    <row r="29" spans="1:56" ht="31.5" x14ac:dyDescent="0.25">
      <c r="A29" s="72" t="s">
        <v>38</v>
      </c>
      <c r="B29" s="73" t="s">
        <v>39</v>
      </c>
      <c r="C29" s="74" t="s">
        <v>117</v>
      </c>
      <c r="D29" s="96" t="s">
        <v>118</v>
      </c>
      <c r="E29" s="96" t="s">
        <v>118</v>
      </c>
      <c r="F29" s="97" t="s">
        <v>118</v>
      </c>
      <c r="G29" s="97" t="s">
        <v>118</v>
      </c>
      <c r="H29" s="97" t="s">
        <v>118</v>
      </c>
      <c r="I29" s="54">
        <v>0</v>
      </c>
      <c r="J29" s="97" t="s">
        <v>118</v>
      </c>
      <c r="K29" s="54">
        <v>0</v>
      </c>
      <c r="L29" s="54">
        <v>0</v>
      </c>
      <c r="M29" s="54">
        <v>0</v>
      </c>
      <c r="N29" s="54">
        <v>0</v>
      </c>
      <c r="O29" s="54">
        <v>0</v>
      </c>
      <c r="P29" s="54">
        <v>0</v>
      </c>
      <c r="Q29" s="54">
        <v>0</v>
      </c>
      <c r="R29" s="54">
        <v>0</v>
      </c>
      <c r="S29" s="54">
        <v>0</v>
      </c>
      <c r="T29" s="54">
        <v>0</v>
      </c>
      <c r="U29" s="54">
        <v>0</v>
      </c>
      <c r="V29" s="54">
        <v>0</v>
      </c>
      <c r="W29" s="54">
        <v>0</v>
      </c>
      <c r="X29" s="54">
        <v>0</v>
      </c>
      <c r="Y29" s="54">
        <v>0</v>
      </c>
      <c r="Z29" s="54">
        <v>0</v>
      </c>
      <c r="AA29" s="54">
        <v>0</v>
      </c>
      <c r="AB29" s="54">
        <v>0</v>
      </c>
      <c r="AC29" s="54">
        <v>0</v>
      </c>
      <c r="AD29" s="54">
        <v>0</v>
      </c>
      <c r="AE29" s="54">
        <v>0</v>
      </c>
      <c r="AF29" s="54">
        <v>0</v>
      </c>
      <c r="AG29" s="54">
        <v>0</v>
      </c>
      <c r="AH29" s="54">
        <v>0</v>
      </c>
      <c r="AI29" s="54">
        <v>0</v>
      </c>
      <c r="AJ29" s="54">
        <v>0</v>
      </c>
      <c r="AK29" s="54">
        <v>0</v>
      </c>
      <c r="AL29" s="54">
        <v>0</v>
      </c>
      <c r="AM29" s="54">
        <v>0</v>
      </c>
      <c r="AN29" s="54">
        <v>0</v>
      </c>
      <c r="AO29" s="53">
        <f t="shared" si="5"/>
        <v>0</v>
      </c>
      <c r="AP29" s="53">
        <f t="shared" si="6"/>
        <v>0</v>
      </c>
      <c r="AQ29" s="53">
        <f t="shared" si="7"/>
        <v>0</v>
      </c>
      <c r="AR29" s="53">
        <f t="shared" si="8"/>
        <v>0</v>
      </c>
      <c r="AS29" s="53">
        <f t="shared" si="9"/>
        <v>0</v>
      </c>
      <c r="AX29" s="79"/>
    </row>
    <row r="30" spans="1:56" ht="47.25" x14ac:dyDescent="0.25">
      <c r="A30" s="72" t="s">
        <v>40</v>
      </c>
      <c r="B30" s="73" t="s">
        <v>41</v>
      </c>
      <c r="C30" s="74" t="s">
        <v>117</v>
      </c>
      <c r="D30" s="96" t="s">
        <v>118</v>
      </c>
      <c r="E30" s="96" t="s">
        <v>118</v>
      </c>
      <c r="F30" s="97" t="s">
        <v>118</v>
      </c>
      <c r="G30" s="97" t="s">
        <v>118</v>
      </c>
      <c r="H30" s="97" t="s">
        <v>118</v>
      </c>
      <c r="I30" s="54">
        <v>0</v>
      </c>
      <c r="J30" s="97" t="s">
        <v>118</v>
      </c>
      <c r="K30" s="54">
        <v>0</v>
      </c>
      <c r="L30" s="54">
        <v>0</v>
      </c>
      <c r="M30" s="54">
        <v>0</v>
      </c>
      <c r="N30" s="54">
        <v>0</v>
      </c>
      <c r="O30" s="54">
        <v>0</v>
      </c>
      <c r="P30" s="54">
        <v>0</v>
      </c>
      <c r="Q30" s="54">
        <v>0</v>
      </c>
      <c r="R30" s="54">
        <v>0</v>
      </c>
      <c r="S30" s="54">
        <v>0</v>
      </c>
      <c r="T30" s="54">
        <v>0</v>
      </c>
      <c r="U30" s="54">
        <v>0</v>
      </c>
      <c r="V30" s="54">
        <v>0</v>
      </c>
      <c r="W30" s="54">
        <v>0</v>
      </c>
      <c r="X30" s="54">
        <v>0</v>
      </c>
      <c r="Y30" s="54">
        <v>0</v>
      </c>
      <c r="Z30" s="54">
        <v>0</v>
      </c>
      <c r="AA30" s="54">
        <v>0</v>
      </c>
      <c r="AB30" s="54">
        <v>0</v>
      </c>
      <c r="AC30" s="54">
        <v>0</v>
      </c>
      <c r="AD30" s="54">
        <v>0</v>
      </c>
      <c r="AE30" s="54">
        <v>0</v>
      </c>
      <c r="AF30" s="54">
        <v>0</v>
      </c>
      <c r="AG30" s="54">
        <v>0</v>
      </c>
      <c r="AH30" s="54">
        <v>0</v>
      </c>
      <c r="AI30" s="54">
        <v>0</v>
      </c>
      <c r="AJ30" s="54">
        <v>0</v>
      </c>
      <c r="AK30" s="54">
        <v>0</v>
      </c>
      <c r="AL30" s="54">
        <v>0</v>
      </c>
      <c r="AM30" s="54">
        <v>0</v>
      </c>
      <c r="AN30" s="54">
        <v>0</v>
      </c>
      <c r="AO30" s="53">
        <f t="shared" si="5"/>
        <v>0</v>
      </c>
      <c r="AP30" s="53">
        <f t="shared" si="6"/>
        <v>0</v>
      </c>
      <c r="AQ30" s="53">
        <f t="shared" si="7"/>
        <v>0</v>
      </c>
      <c r="AR30" s="53">
        <f t="shared" si="8"/>
        <v>0</v>
      </c>
      <c r="AS30" s="53">
        <f t="shared" si="9"/>
        <v>0</v>
      </c>
      <c r="AX30" s="79"/>
    </row>
    <row r="31" spans="1:56" ht="47.25" x14ac:dyDescent="0.25">
      <c r="A31" s="72" t="s">
        <v>42</v>
      </c>
      <c r="B31" s="73" t="s">
        <v>43</v>
      </c>
      <c r="C31" s="74" t="s">
        <v>117</v>
      </c>
      <c r="D31" s="96" t="s">
        <v>118</v>
      </c>
      <c r="E31" s="96" t="s">
        <v>118</v>
      </c>
      <c r="F31" s="97" t="s">
        <v>118</v>
      </c>
      <c r="G31" s="97" t="s">
        <v>118</v>
      </c>
      <c r="H31" s="97" t="s">
        <v>118</v>
      </c>
      <c r="I31" s="54">
        <v>0</v>
      </c>
      <c r="J31" s="97" t="s">
        <v>118</v>
      </c>
      <c r="K31" s="54">
        <v>0</v>
      </c>
      <c r="L31" s="54">
        <v>0</v>
      </c>
      <c r="M31" s="54">
        <v>0</v>
      </c>
      <c r="N31" s="54">
        <v>0</v>
      </c>
      <c r="O31" s="54">
        <v>0</v>
      </c>
      <c r="P31" s="54">
        <v>0</v>
      </c>
      <c r="Q31" s="54">
        <v>0</v>
      </c>
      <c r="R31" s="54">
        <v>0</v>
      </c>
      <c r="S31" s="54">
        <v>0</v>
      </c>
      <c r="T31" s="54">
        <v>0</v>
      </c>
      <c r="U31" s="54">
        <v>0</v>
      </c>
      <c r="V31" s="54">
        <v>0</v>
      </c>
      <c r="W31" s="54">
        <v>0</v>
      </c>
      <c r="X31" s="54">
        <v>0</v>
      </c>
      <c r="Y31" s="54">
        <v>0</v>
      </c>
      <c r="Z31" s="54">
        <v>0</v>
      </c>
      <c r="AA31" s="54">
        <v>0</v>
      </c>
      <c r="AB31" s="54">
        <v>0</v>
      </c>
      <c r="AC31" s="54">
        <v>0</v>
      </c>
      <c r="AD31" s="54">
        <v>0</v>
      </c>
      <c r="AE31" s="54">
        <v>0</v>
      </c>
      <c r="AF31" s="54">
        <v>0</v>
      </c>
      <c r="AG31" s="54">
        <v>0</v>
      </c>
      <c r="AH31" s="54">
        <v>0</v>
      </c>
      <c r="AI31" s="54">
        <v>0</v>
      </c>
      <c r="AJ31" s="54">
        <v>0</v>
      </c>
      <c r="AK31" s="54">
        <v>0</v>
      </c>
      <c r="AL31" s="54">
        <v>0</v>
      </c>
      <c r="AM31" s="54">
        <v>0</v>
      </c>
      <c r="AN31" s="54">
        <v>0</v>
      </c>
      <c r="AO31" s="53">
        <f t="shared" si="5"/>
        <v>0</v>
      </c>
      <c r="AP31" s="53">
        <f t="shared" si="6"/>
        <v>0</v>
      </c>
      <c r="AQ31" s="53">
        <f t="shared" si="7"/>
        <v>0</v>
      </c>
      <c r="AR31" s="53">
        <f t="shared" si="8"/>
        <v>0</v>
      </c>
      <c r="AS31" s="53">
        <f t="shared" si="9"/>
        <v>0</v>
      </c>
      <c r="AX31" s="79"/>
    </row>
    <row r="32" spans="1:56" ht="47.25" x14ac:dyDescent="0.25">
      <c r="A32" s="72" t="s">
        <v>44</v>
      </c>
      <c r="B32" s="73" t="s">
        <v>45</v>
      </c>
      <c r="C32" s="74" t="s">
        <v>117</v>
      </c>
      <c r="D32" s="96" t="s">
        <v>118</v>
      </c>
      <c r="E32" s="96" t="s">
        <v>118</v>
      </c>
      <c r="F32" s="97" t="s">
        <v>118</v>
      </c>
      <c r="G32" s="97" t="s">
        <v>118</v>
      </c>
      <c r="H32" s="97" t="s">
        <v>118</v>
      </c>
      <c r="I32" s="54">
        <v>0</v>
      </c>
      <c r="J32" s="97" t="s">
        <v>118</v>
      </c>
      <c r="K32" s="54">
        <v>0</v>
      </c>
      <c r="L32" s="54">
        <v>0</v>
      </c>
      <c r="M32" s="54">
        <v>0</v>
      </c>
      <c r="N32" s="54">
        <v>0</v>
      </c>
      <c r="O32" s="54">
        <v>0</v>
      </c>
      <c r="P32" s="54">
        <v>0</v>
      </c>
      <c r="Q32" s="54">
        <v>0</v>
      </c>
      <c r="R32" s="54">
        <v>0</v>
      </c>
      <c r="S32" s="54">
        <v>0</v>
      </c>
      <c r="T32" s="54">
        <v>0</v>
      </c>
      <c r="U32" s="54">
        <v>0</v>
      </c>
      <c r="V32" s="54">
        <v>0</v>
      </c>
      <c r="W32" s="54">
        <v>0</v>
      </c>
      <c r="X32" s="54">
        <v>0</v>
      </c>
      <c r="Y32" s="54">
        <v>0</v>
      </c>
      <c r="Z32" s="54">
        <v>0</v>
      </c>
      <c r="AA32" s="54">
        <v>0</v>
      </c>
      <c r="AB32" s="54">
        <v>0</v>
      </c>
      <c r="AC32" s="54">
        <v>0</v>
      </c>
      <c r="AD32" s="54">
        <v>0</v>
      </c>
      <c r="AE32" s="54">
        <v>0</v>
      </c>
      <c r="AF32" s="54">
        <v>0</v>
      </c>
      <c r="AG32" s="54">
        <v>0</v>
      </c>
      <c r="AH32" s="54">
        <v>0</v>
      </c>
      <c r="AI32" s="54">
        <v>0</v>
      </c>
      <c r="AJ32" s="54">
        <v>0</v>
      </c>
      <c r="AK32" s="54">
        <v>0</v>
      </c>
      <c r="AL32" s="54">
        <v>0</v>
      </c>
      <c r="AM32" s="54">
        <v>0</v>
      </c>
      <c r="AN32" s="54">
        <v>0</v>
      </c>
      <c r="AO32" s="53">
        <f t="shared" si="5"/>
        <v>0</v>
      </c>
      <c r="AP32" s="53">
        <f t="shared" si="6"/>
        <v>0</v>
      </c>
      <c r="AQ32" s="53">
        <f t="shared" si="7"/>
        <v>0</v>
      </c>
      <c r="AR32" s="53">
        <f t="shared" si="8"/>
        <v>0</v>
      </c>
      <c r="AS32" s="53">
        <f t="shared" si="9"/>
        <v>0</v>
      </c>
      <c r="AX32" s="79"/>
    </row>
    <row r="33" spans="1:50" ht="31.5" x14ac:dyDescent="0.25">
      <c r="A33" s="72" t="s">
        <v>46</v>
      </c>
      <c r="B33" s="73" t="s">
        <v>47</v>
      </c>
      <c r="C33" s="74" t="s">
        <v>117</v>
      </c>
      <c r="D33" s="96" t="s">
        <v>118</v>
      </c>
      <c r="E33" s="96" t="s">
        <v>118</v>
      </c>
      <c r="F33" s="97" t="s">
        <v>118</v>
      </c>
      <c r="G33" s="97" t="s">
        <v>118</v>
      </c>
      <c r="H33" s="97" t="s">
        <v>118</v>
      </c>
      <c r="I33" s="54">
        <v>0</v>
      </c>
      <c r="J33" s="97" t="s">
        <v>118</v>
      </c>
      <c r="K33" s="54">
        <v>0</v>
      </c>
      <c r="L33" s="54">
        <v>0</v>
      </c>
      <c r="M33" s="54">
        <v>0</v>
      </c>
      <c r="N33" s="54">
        <v>0</v>
      </c>
      <c r="O33" s="54">
        <v>0</v>
      </c>
      <c r="P33" s="54">
        <v>0</v>
      </c>
      <c r="Q33" s="54">
        <v>0</v>
      </c>
      <c r="R33" s="54">
        <v>0</v>
      </c>
      <c r="S33" s="54">
        <v>0</v>
      </c>
      <c r="T33" s="54">
        <v>0</v>
      </c>
      <c r="U33" s="54">
        <v>0</v>
      </c>
      <c r="V33" s="54">
        <v>0</v>
      </c>
      <c r="W33" s="54">
        <v>0</v>
      </c>
      <c r="X33" s="54">
        <v>0</v>
      </c>
      <c r="Y33" s="54">
        <v>0</v>
      </c>
      <c r="Z33" s="54">
        <v>0</v>
      </c>
      <c r="AA33" s="54">
        <v>0</v>
      </c>
      <c r="AB33" s="54">
        <v>0</v>
      </c>
      <c r="AC33" s="54">
        <v>0</v>
      </c>
      <c r="AD33" s="54">
        <v>0</v>
      </c>
      <c r="AE33" s="54">
        <v>0</v>
      </c>
      <c r="AF33" s="54">
        <v>0</v>
      </c>
      <c r="AG33" s="54">
        <v>0</v>
      </c>
      <c r="AH33" s="54">
        <v>0</v>
      </c>
      <c r="AI33" s="54">
        <v>0</v>
      </c>
      <c r="AJ33" s="54">
        <v>0</v>
      </c>
      <c r="AK33" s="54">
        <v>0</v>
      </c>
      <c r="AL33" s="54">
        <v>0</v>
      </c>
      <c r="AM33" s="54">
        <v>0</v>
      </c>
      <c r="AN33" s="54">
        <v>0</v>
      </c>
      <c r="AO33" s="53">
        <f t="shared" si="5"/>
        <v>0</v>
      </c>
      <c r="AP33" s="53">
        <f t="shared" si="6"/>
        <v>0</v>
      </c>
      <c r="AQ33" s="53">
        <f t="shared" si="7"/>
        <v>0</v>
      </c>
      <c r="AR33" s="53">
        <f t="shared" si="8"/>
        <v>0</v>
      </c>
      <c r="AS33" s="53">
        <f t="shared" si="9"/>
        <v>0</v>
      </c>
      <c r="AX33" s="79"/>
    </row>
    <row r="34" spans="1:50" ht="47.25" x14ac:dyDescent="0.25">
      <c r="A34" s="72" t="s">
        <v>48</v>
      </c>
      <c r="B34" s="73" t="s">
        <v>49</v>
      </c>
      <c r="C34" s="74" t="s">
        <v>117</v>
      </c>
      <c r="D34" s="96" t="s">
        <v>118</v>
      </c>
      <c r="E34" s="96" t="s">
        <v>118</v>
      </c>
      <c r="F34" s="97" t="s">
        <v>118</v>
      </c>
      <c r="G34" s="97" t="s">
        <v>118</v>
      </c>
      <c r="H34" s="97" t="s">
        <v>118</v>
      </c>
      <c r="I34" s="54">
        <v>0</v>
      </c>
      <c r="J34" s="97" t="s">
        <v>118</v>
      </c>
      <c r="K34" s="54">
        <v>0</v>
      </c>
      <c r="L34" s="54">
        <v>0</v>
      </c>
      <c r="M34" s="54">
        <v>0</v>
      </c>
      <c r="N34" s="54">
        <v>0</v>
      </c>
      <c r="O34" s="54">
        <v>0</v>
      </c>
      <c r="P34" s="54">
        <v>0</v>
      </c>
      <c r="Q34" s="54">
        <v>0</v>
      </c>
      <c r="R34" s="54">
        <v>0</v>
      </c>
      <c r="S34" s="54">
        <v>0</v>
      </c>
      <c r="T34" s="54">
        <v>0</v>
      </c>
      <c r="U34" s="54">
        <v>0</v>
      </c>
      <c r="V34" s="54">
        <v>0</v>
      </c>
      <c r="W34" s="54">
        <v>0</v>
      </c>
      <c r="X34" s="54">
        <v>0</v>
      </c>
      <c r="Y34" s="54">
        <v>0</v>
      </c>
      <c r="Z34" s="54">
        <v>0</v>
      </c>
      <c r="AA34" s="54">
        <v>0</v>
      </c>
      <c r="AB34" s="54">
        <v>0</v>
      </c>
      <c r="AC34" s="54">
        <v>0</v>
      </c>
      <c r="AD34" s="54">
        <v>0</v>
      </c>
      <c r="AE34" s="54">
        <v>0</v>
      </c>
      <c r="AF34" s="54">
        <v>0</v>
      </c>
      <c r="AG34" s="54">
        <v>0</v>
      </c>
      <c r="AH34" s="54">
        <v>0</v>
      </c>
      <c r="AI34" s="54">
        <v>0</v>
      </c>
      <c r="AJ34" s="54">
        <v>0</v>
      </c>
      <c r="AK34" s="54">
        <v>0</v>
      </c>
      <c r="AL34" s="54">
        <v>0</v>
      </c>
      <c r="AM34" s="54">
        <v>0</v>
      </c>
      <c r="AN34" s="54">
        <v>0</v>
      </c>
      <c r="AO34" s="53">
        <f t="shared" si="5"/>
        <v>0</v>
      </c>
      <c r="AP34" s="53">
        <f t="shared" si="6"/>
        <v>0</v>
      </c>
      <c r="AQ34" s="53">
        <f t="shared" si="7"/>
        <v>0</v>
      </c>
      <c r="AR34" s="53">
        <f t="shared" si="8"/>
        <v>0</v>
      </c>
      <c r="AS34" s="53">
        <f t="shared" si="9"/>
        <v>0</v>
      </c>
      <c r="AX34" s="79"/>
    </row>
    <row r="35" spans="1:50" ht="31.5" x14ac:dyDescent="0.25">
      <c r="A35" s="72" t="s">
        <v>50</v>
      </c>
      <c r="B35" s="73" t="s">
        <v>51</v>
      </c>
      <c r="C35" s="74" t="s">
        <v>117</v>
      </c>
      <c r="D35" s="96" t="s">
        <v>118</v>
      </c>
      <c r="E35" s="96" t="s">
        <v>118</v>
      </c>
      <c r="F35" s="97" t="s">
        <v>118</v>
      </c>
      <c r="G35" s="97" t="s">
        <v>118</v>
      </c>
      <c r="H35" s="97" t="s">
        <v>118</v>
      </c>
      <c r="I35" s="54">
        <v>0</v>
      </c>
      <c r="J35" s="97" t="s">
        <v>118</v>
      </c>
      <c r="K35" s="54">
        <v>0</v>
      </c>
      <c r="L35" s="54">
        <v>0</v>
      </c>
      <c r="M35" s="54">
        <v>0</v>
      </c>
      <c r="N35" s="54">
        <v>0</v>
      </c>
      <c r="O35" s="54">
        <v>0</v>
      </c>
      <c r="P35" s="54">
        <v>0</v>
      </c>
      <c r="Q35" s="54">
        <v>0</v>
      </c>
      <c r="R35" s="54">
        <v>0</v>
      </c>
      <c r="S35" s="54">
        <v>0</v>
      </c>
      <c r="T35" s="54">
        <v>0</v>
      </c>
      <c r="U35" s="54">
        <v>0</v>
      </c>
      <c r="V35" s="54">
        <v>0</v>
      </c>
      <c r="W35" s="54">
        <v>0</v>
      </c>
      <c r="X35" s="54">
        <v>0</v>
      </c>
      <c r="Y35" s="54">
        <v>0</v>
      </c>
      <c r="Z35" s="54">
        <v>0</v>
      </c>
      <c r="AA35" s="54">
        <v>0</v>
      </c>
      <c r="AB35" s="54">
        <v>0</v>
      </c>
      <c r="AC35" s="54">
        <v>0</v>
      </c>
      <c r="AD35" s="54">
        <v>0</v>
      </c>
      <c r="AE35" s="54">
        <v>0</v>
      </c>
      <c r="AF35" s="54">
        <v>0</v>
      </c>
      <c r="AG35" s="54">
        <v>0</v>
      </c>
      <c r="AH35" s="54">
        <v>0</v>
      </c>
      <c r="AI35" s="54">
        <v>0</v>
      </c>
      <c r="AJ35" s="54">
        <v>0</v>
      </c>
      <c r="AK35" s="54">
        <v>0</v>
      </c>
      <c r="AL35" s="54">
        <v>0</v>
      </c>
      <c r="AM35" s="54">
        <v>0</v>
      </c>
      <c r="AN35" s="54">
        <v>0</v>
      </c>
      <c r="AO35" s="53">
        <f t="shared" si="5"/>
        <v>0</v>
      </c>
      <c r="AP35" s="53">
        <f t="shared" si="6"/>
        <v>0</v>
      </c>
      <c r="AQ35" s="53">
        <f t="shared" si="7"/>
        <v>0</v>
      </c>
      <c r="AR35" s="53">
        <f t="shared" si="8"/>
        <v>0</v>
      </c>
      <c r="AS35" s="53">
        <f t="shared" si="9"/>
        <v>0</v>
      </c>
      <c r="AX35" s="79"/>
    </row>
    <row r="36" spans="1:50" ht="31.5" x14ac:dyDescent="0.25">
      <c r="A36" s="72" t="s">
        <v>52</v>
      </c>
      <c r="B36" s="73" t="s">
        <v>53</v>
      </c>
      <c r="C36" s="74" t="s">
        <v>117</v>
      </c>
      <c r="D36" s="96" t="s">
        <v>118</v>
      </c>
      <c r="E36" s="96" t="s">
        <v>118</v>
      </c>
      <c r="F36" s="97" t="s">
        <v>118</v>
      </c>
      <c r="G36" s="97" t="s">
        <v>118</v>
      </c>
      <c r="H36" s="97" t="s">
        <v>118</v>
      </c>
      <c r="I36" s="54">
        <v>0</v>
      </c>
      <c r="J36" s="97" t="s">
        <v>118</v>
      </c>
      <c r="K36" s="54">
        <v>0</v>
      </c>
      <c r="L36" s="54">
        <v>0</v>
      </c>
      <c r="M36" s="54">
        <v>0</v>
      </c>
      <c r="N36" s="54">
        <v>0</v>
      </c>
      <c r="O36" s="54">
        <v>0</v>
      </c>
      <c r="P36" s="54">
        <v>0</v>
      </c>
      <c r="Q36" s="54">
        <v>0</v>
      </c>
      <c r="R36" s="54">
        <v>0</v>
      </c>
      <c r="S36" s="54">
        <v>0</v>
      </c>
      <c r="T36" s="54">
        <v>0</v>
      </c>
      <c r="U36" s="54">
        <v>0</v>
      </c>
      <c r="V36" s="54">
        <v>0</v>
      </c>
      <c r="W36" s="54">
        <v>0</v>
      </c>
      <c r="X36" s="54">
        <v>0</v>
      </c>
      <c r="Y36" s="54">
        <v>0</v>
      </c>
      <c r="Z36" s="54">
        <v>0</v>
      </c>
      <c r="AA36" s="54">
        <v>0</v>
      </c>
      <c r="AB36" s="54">
        <v>0</v>
      </c>
      <c r="AC36" s="54">
        <v>0</v>
      </c>
      <c r="AD36" s="54">
        <v>0</v>
      </c>
      <c r="AE36" s="54">
        <v>0</v>
      </c>
      <c r="AF36" s="54">
        <v>0</v>
      </c>
      <c r="AG36" s="54">
        <v>0</v>
      </c>
      <c r="AH36" s="54">
        <v>0</v>
      </c>
      <c r="AI36" s="54">
        <v>0</v>
      </c>
      <c r="AJ36" s="54">
        <v>0</v>
      </c>
      <c r="AK36" s="54">
        <v>0</v>
      </c>
      <c r="AL36" s="54">
        <v>0</v>
      </c>
      <c r="AM36" s="54">
        <v>0</v>
      </c>
      <c r="AN36" s="54">
        <v>0</v>
      </c>
      <c r="AO36" s="53">
        <f t="shared" si="5"/>
        <v>0</v>
      </c>
      <c r="AP36" s="53">
        <f t="shared" si="6"/>
        <v>0</v>
      </c>
      <c r="AQ36" s="53">
        <f t="shared" si="7"/>
        <v>0</v>
      </c>
      <c r="AR36" s="53">
        <f t="shared" si="8"/>
        <v>0</v>
      </c>
      <c r="AS36" s="53">
        <f t="shared" si="9"/>
        <v>0</v>
      </c>
      <c r="AX36" s="79"/>
    </row>
    <row r="37" spans="1:50" ht="31.5" x14ac:dyDescent="0.25">
      <c r="A37" s="72" t="s">
        <v>54</v>
      </c>
      <c r="B37" s="73" t="s">
        <v>55</v>
      </c>
      <c r="C37" s="74" t="s">
        <v>117</v>
      </c>
      <c r="D37" s="96" t="s">
        <v>118</v>
      </c>
      <c r="E37" s="96" t="s">
        <v>118</v>
      </c>
      <c r="F37" s="97" t="s">
        <v>118</v>
      </c>
      <c r="G37" s="97" t="s">
        <v>118</v>
      </c>
      <c r="H37" s="97" t="s">
        <v>118</v>
      </c>
      <c r="I37" s="54">
        <v>0</v>
      </c>
      <c r="J37" s="97" t="s">
        <v>118</v>
      </c>
      <c r="K37" s="54">
        <v>0</v>
      </c>
      <c r="L37" s="54">
        <v>0</v>
      </c>
      <c r="M37" s="54">
        <v>0</v>
      </c>
      <c r="N37" s="54">
        <v>0</v>
      </c>
      <c r="O37" s="54">
        <v>0</v>
      </c>
      <c r="P37" s="54">
        <v>0</v>
      </c>
      <c r="Q37" s="54">
        <v>0</v>
      </c>
      <c r="R37" s="54">
        <v>0</v>
      </c>
      <c r="S37" s="54">
        <v>0</v>
      </c>
      <c r="T37" s="54">
        <v>0</v>
      </c>
      <c r="U37" s="54">
        <v>0</v>
      </c>
      <c r="V37" s="54">
        <v>0</v>
      </c>
      <c r="W37" s="54">
        <v>0</v>
      </c>
      <c r="X37" s="54">
        <v>0</v>
      </c>
      <c r="Y37" s="54">
        <v>0</v>
      </c>
      <c r="Z37" s="54">
        <v>0</v>
      </c>
      <c r="AA37" s="54">
        <v>0</v>
      </c>
      <c r="AB37" s="54">
        <v>0</v>
      </c>
      <c r="AC37" s="54">
        <v>0</v>
      </c>
      <c r="AD37" s="54">
        <v>0</v>
      </c>
      <c r="AE37" s="54">
        <v>0</v>
      </c>
      <c r="AF37" s="54">
        <v>0</v>
      </c>
      <c r="AG37" s="54">
        <v>0</v>
      </c>
      <c r="AH37" s="54">
        <v>0</v>
      </c>
      <c r="AI37" s="54">
        <v>0</v>
      </c>
      <c r="AJ37" s="54">
        <v>0</v>
      </c>
      <c r="AK37" s="54">
        <v>0</v>
      </c>
      <c r="AL37" s="54">
        <v>0</v>
      </c>
      <c r="AM37" s="54">
        <v>0</v>
      </c>
      <c r="AN37" s="54">
        <v>0</v>
      </c>
      <c r="AO37" s="53">
        <f t="shared" si="5"/>
        <v>0</v>
      </c>
      <c r="AP37" s="53">
        <f t="shared" si="6"/>
        <v>0</v>
      </c>
      <c r="AQ37" s="53">
        <f t="shared" si="7"/>
        <v>0</v>
      </c>
      <c r="AR37" s="53">
        <f t="shared" si="8"/>
        <v>0</v>
      </c>
      <c r="AS37" s="53">
        <f t="shared" si="9"/>
        <v>0</v>
      </c>
      <c r="AX37" s="79"/>
    </row>
    <row r="38" spans="1:50" ht="78.75" x14ac:dyDescent="0.25">
      <c r="A38" s="72" t="s">
        <v>54</v>
      </c>
      <c r="B38" s="73" t="s">
        <v>56</v>
      </c>
      <c r="C38" s="74" t="s">
        <v>117</v>
      </c>
      <c r="D38" s="96" t="s">
        <v>118</v>
      </c>
      <c r="E38" s="96" t="s">
        <v>118</v>
      </c>
      <c r="F38" s="97" t="s">
        <v>118</v>
      </c>
      <c r="G38" s="97" t="s">
        <v>118</v>
      </c>
      <c r="H38" s="97" t="s">
        <v>118</v>
      </c>
      <c r="I38" s="54">
        <v>0</v>
      </c>
      <c r="J38" s="97" t="s">
        <v>118</v>
      </c>
      <c r="K38" s="54">
        <v>0</v>
      </c>
      <c r="L38" s="54">
        <v>0</v>
      </c>
      <c r="M38" s="54">
        <v>0</v>
      </c>
      <c r="N38" s="54">
        <v>0</v>
      </c>
      <c r="O38" s="54">
        <v>0</v>
      </c>
      <c r="P38" s="54">
        <v>0</v>
      </c>
      <c r="Q38" s="54">
        <v>0</v>
      </c>
      <c r="R38" s="54">
        <v>0</v>
      </c>
      <c r="S38" s="54">
        <v>0</v>
      </c>
      <c r="T38" s="54">
        <v>0</v>
      </c>
      <c r="U38" s="54">
        <v>0</v>
      </c>
      <c r="V38" s="54">
        <v>0</v>
      </c>
      <c r="W38" s="54">
        <v>0</v>
      </c>
      <c r="X38" s="54">
        <v>0</v>
      </c>
      <c r="Y38" s="54">
        <v>0</v>
      </c>
      <c r="Z38" s="54">
        <v>0</v>
      </c>
      <c r="AA38" s="54">
        <v>0</v>
      </c>
      <c r="AB38" s="54">
        <v>0</v>
      </c>
      <c r="AC38" s="54">
        <v>0</v>
      </c>
      <c r="AD38" s="54">
        <v>0</v>
      </c>
      <c r="AE38" s="54">
        <v>0</v>
      </c>
      <c r="AF38" s="54">
        <v>0</v>
      </c>
      <c r="AG38" s="54">
        <v>0</v>
      </c>
      <c r="AH38" s="54">
        <v>0</v>
      </c>
      <c r="AI38" s="54">
        <v>0</v>
      </c>
      <c r="AJ38" s="54">
        <v>0</v>
      </c>
      <c r="AK38" s="54">
        <v>0</v>
      </c>
      <c r="AL38" s="54">
        <v>0</v>
      </c>
      <c r="AM38" s="54">
        <v>0</v>
      </c>
      <c r="AN38" s="54">
        <v>0</v>
      </c>
      <c r="AO38" s="53">
        <f t="shared" si="5"/>
        <v>0</v>
      </c>
      <c r="AP38" s="53">
        <f t="shared" si="6"/>
        <v>0</v>
      </c>
      <c r="AQ38" s="53">
        <f t="shared" si="7"/>
        <v>0</v>
      </c>
      <c r="AR38" s="53">
        <f t="shared" si="8"/>
        <v>0</v>
      </c>
      <c r="AS38" s="53">
        <f t="shared" si="9"/>
        <v>0</v>
      </c>
      <c r="AX38" s="79"/>
    </row>
    <row r="39" spans="1:50" ht="63" x14ac:dyDescent="0.25">
      <c r="A39" s="72" t="s">
        <v>54</v>
      </c>
      <c r="B39" s="73" t="s">
        <v>57</v>
      </c>
      <c r="C39" s="74" t="s">
        <v>117</v>
      </c>
      <c r="D39" s="96" t="s">
        <v>118</v>
      </c>
      <c r="E39" s="96" t="s">
        <v>118</v>
      </c>
      <c r="F39" s="97" t="s">
        <v>118</v>
      </c>
      <c r="G39" s="97" t="s">
        <v>118</v>
      </c>
      <c r="H39" s="97" t="s">
        <v>118</v>
      </c>
      <c r="I39" s="54">
        <v>0</v>
      </c>
      <c r="J39" s="97" t="s">
        <v>118</v>
      </c>
      <c r="K39" s="54">
        <v>0</v>
      </c>
      <c r="L39" s="54">
        <v>0</v>
      </c>
      <c r="M39" s="54">
        <v>0</v>
      </c>
      <c r="N39" s="54">
        <v>0</v>
      </c>
      <c r="O39" s="54">
        <v>0</v>
      </c>
      <c r="P39" s="54">
        <v>0</v>
      </c>
      <c r="Q39" s="54">
        <v>0</v>
      </c>
      <c r="R39" s="54">
        <v>0</v>
      </c>
      <c r="S39" s="54">
        <v>0</v>
      </c>
      <c r="T39" s="54">
        <v>0</v>
      </c>
      <c r="U39" s="54">
        <v>0</v>
      </c>
      <c r="V39" s="54">
        <v>0</v>
      </c>
      <c r="W39" s="54">
        <v>0</v>
      </c>
      <c r="X39" s="54">
        <v>0</v>
      </c>
      <c r="Y39" s="54">
        <v>0</v>
      </c>
      <c r="Z39" s="54">
        <v>0</v>
      </c>
      <c r="AA39" s="54">
        <v>0</v>
      </c>
      <c r="AB39" s="54">
        <v>0</v>
      </c>
      <c r="AC39" s="54">
        <v>0</v>
      </c>
      <c r="AD39" s="54">
        <v>0</v>
      </c>
      <c r="AE39" s="54">
        <v>0</v>
      </c>
      <c r="AF39" s="54">
        <v>0</v>
      </c>
      <c r="AG39" s="54">
        <v>0</v>
      </c>
      <c r="AH39" s="54">
        <v>0</v>
      </c>
      <c r="AI39" s="54">
        <v>0</v>
      </c>
      <c r="AJ39" s="54">
        <v>0</v>
      </c>
      <c r="AK39" s="54">
        <v>0</v>
      </c>
      <c r="AL39" s="54">
        <v>0</v>
      </c>
      <c r="AM39" s="54">
        <v>0</v>
      </c>
      <c r="AN39" s="54">
        <v>0</v>
      </c>
      <c r="AO39" s="53">
        <f t="shared" si="5"/>
        <v>0</v>
      </c>
      <c r="AP39" s="53">
        <f t="shared" si="6"/>
        <v>0</v>
      </c>
      <c r="AQ39" s="53">
        <f t="shared" si="7"/>
        <v>0</v>
      </c>
      <c r="AR39" s="53">
        <f t="shared" si="8"/>
        <v>0</v>
      </c>
      <c r="AS39" s="53">
        <f t="shared" si="9"/>
        <v>0</v>
      </c>
      <c r="AX39" s="79"/>
    </row>
    <row r="40" spans="1:50" ht="78.75" x14ac:dyDescent="0.25">
      <c r="A40" s="72" t="s">
        <v>54</v>
      </c>
      <c r="B40" s="73" t="s">
        <v>58</v>
      </c>
      <c r="C40" s="74" t="s">
        <v>117</v>
      </c>
      <c r="D40" s="96" t="s">
        <v>118</v>
      </c>
      <c r="E40" s="96" t="s">
        <v>118</v>
      </c>
      <c r="F40" s="97" t="s">
        <v>118</v>
      </c>
      <c r="G40" s="97" t="s">
        <v>118</v>
      </c>
      <c r="H40" s="97" t="s">
        <v>118</v>
      </c>
      <c r="I40" s="54">
        <v>0</v>
      </c>
      <c r="J40" s="97" t="s">
        <v>118</v>
      </c>
      <c r="K40" s="54">
        <v>0</v>
      </c>
      <c r="L40" s="54">
        <v>0</v>
      </c>
      <c r="M40" s="54">
        <v>0</v>
      </c>
      <c r="N40" s="54">
        <v>0</v>
      </c>
      <c r="O40" s="54">
        <v>0</v>
      </c>
      <c r="P40" s="54">
        <v>0</v>
      </c>
      <c r="Q40" s="54">
        <v>0</v>
      </c>
      <c r="R40" s="54">
        <v>0</v>
      </c>
      <c r="S40" s="54">
        <v>0</v>
      </c>
      <c r="T40" s="54">
        <v>0</v>
      </c>
      <c r="U40" s="54">
        <v>0</v>
      </c>
      <c r="V40" s="54">
        <v>0</v>
      </c>
      <c r="W40" s="54">
        <v>0</v>
      </c>
      <c r="X40" s="54">
        <v>0</v>
      </c>
      <c r="Y40" s="54">
        <v>0</v>
      </c>
      <c r="Z40" s="54">
        <v>0</v>
      </c>
      <c r="AA40" s="54">
        <v>0</v>
      </c>
      <c r="AB40" s="54">
        <v>0</v>
      </c>
      <c r="AC40" s="54">
        <v>0</v>
      </c>
      <c r="AD40" s="54">
        <v>0</v>
      </c>
      <c r="AE40" s="54">
        <v>0</v>
      </c>
      <c r="AF40" s="54">
        <v>0</v>
      </c>
      <c r="AG40" s="54">
        <v>0</v>
      </c>
      <c r="AH40" s="54">
        <v>0</v>
      </c>
      <c r="AI40" s="54">
        <v>0</v>
      </c>
      <c r="AJ40" s="54">
        <v>0</v>
      </c>
      <c r="AK40" s="54">
        <v>0</v>
      </c>
      <c r="AL40" s="54">
        <v>0</v>
      </c>
      <c r="AM40" s="54">
        <v>0</v>
      </c>
      <c r="AN40" s="54">
        <v>0</v>
      </c>
      <c r="AO40" s="53">
        <f t="shared" si="5"/>
        <v>0</v>
      </c>
      <c r="AP40" s="53">
        <f t="shared" si="6"/>
        <v>0</v>
      </c>
      <c r="AQ40" s="53">
        <f t="shared" si="7"/>
        <v>0</v>
      </c>
      <c r="AR40" s="53">
        <f t="shared" si="8"/>
        <v>0</v>
      </c>
      <c r="AS40" s="53">
        <f t="shared" si="9"/>
        <v>0</v>
      </c>
      <c r="AX40" s="79"/>
    </row>
    <row r="41" spans="1:50" ht="31.5" x14ac:dyDescent="0.25">
      <c r="A41" s="72" t="s">
        <v>59</v>
      </c>
      <c r="B41" s="73" t="s">
        <v>55</v>
      </c>
      <c r="C41" s="74" t="s">
        <v>117</v>
      </c>
      <c r="D41" s="96" t="s">
        <v>118</v>
      </c>
      <c r="E41" s="96" t="s">
        <v>118</v>
      </c>
      <c r="F41" s="97" t="s">
        <v>118</v>
      </c>
      <c r="G41" s="97" t="s">
        <v>118</v>
      </c>
      <c r="H41" s="97" t="s">
        <v>118</v>
      </c>
      <c r="I41" s="54">
        <v>0</v>
      </c>
      <c r="J41" s="97" t="s">
        <v>118</v>
      </c>
      <c r="K41" s="54">
        <v>0</v>
      </c>
      <c r="L41" s="54">
        <v>0</v>
      </c>
      <c r="M41" s="54">
        <v>0</v>
      </c>
      <c r="N41" s="54">
        <v>0</v>
      </c>
      <c r="O41" s="54">
        <v>0</v>
      </c>
      <c r="P41" s="54">
        <v>0</v>
      </c>
      <c r="Q41" s="54">
        <v>0</v>
      </c>
      <c r="R41" s="54">
        <v>0</v>
      </c>
      <c r="S41" s="54">
        <v>0</v>
      </c>
      <c r="T41" s="54">
        <v>0</v>
      </c>
      <c r="U41" s="54">
        <v>0</v>
      </c>
      <c r="V41" s="54">
        <v>0</v>
      </c>
      <c r="W41" s="54">
        <v>0</v>
      </c>
      <c r="X41" s="54">
        <v>0</v>
      </c>
      <c r="Y41" s="54">
        <v>0</v>
      </c>
      <c r="Z41" s="54">
        <v>0</v>
      </c>
      <c r="AA41" s="54">
        <v>0</v>
      </c>
      <c r="AB41" s="54">
        <v>0</v>
      </c>
      <c r="AC41" s="54">
        <v>0</v>
      </c>
      <c r="AD41" s="54">
        <v>0</v>
      </c>
      <c r="AE41" s="54">
        <v>0</v>
      </c>
      <c r="AF41" s="54">
        <v>0</v>
      </c>
      <c r="AG41" s="54">
        <v>0</v>
      </c>
      <c r="AH41" s="54">
        <v>0</v>
      </c>
      <c r="AI41" s="54">
        <v>0</v>
      </c>
      <c r="AJ41" s="54">
        <v>0</v>
      </c>
      <c r="AK41" s="54">
        <v>0</v>
      </c>
      <c r="AL41" s="54">
        <v>0</v>
      </c>
      <c r="AM41" s="54">
        <v>0</v>
      </c>
      <c r="AN41" s="54">
        <v>0</v>
      </c>
      <c r="AO41" s="53">
        <f t="shared" si="5"/>
        <v>0</v>
      </c>
      <c r="AP41" s="53">
        <f t="shared" si="6"/>
        <v>0</v>
      </c>
      <c r="AQ41" s="53">
        <f t="shared" si="7"/>
        <v>0</v>
      </c>
      <c r="AR41" s="53">
        <f t="shared" si="8"/>
        <v>0</v>
      </c>
      <c r="AS41" s="53">
        <f t="shared" si="9"/>
        <v>0</v>
      </c>
      <c r="AX41" s="79"/>
    </row>
    <row r="42" spans="1:50" ht="78.75" x14ac:dyDescent="0.25">
      <c r="A42" s="72" t="s">
        <v>59</v>
      </c>
      <c r="B42" s="73" t="s">
        <v>56</v>
      </c>
      <c r="C42" s="74" t="s">
        <v>117</v>
      </c>
      <c r="D42" s="96" t="s">
        <v>118</v>
      </c>
      <c r="E42" s="96" t="s">
        <v>118</v>
      </c>
      <c r="F42" s="97" t="s">
        <v>118</v>
      </c>
      <c r="G42" s="97" t="s">
        <v>118</v>
      </c>
      <c r="H42" s="97" t="s">
        <v>118</v>
      </c>
      <c r="I42" s="54">
        <v>0</v>
      </c>
      <c r="J42" s="97" t="s">
        <v>118</v>
      </c>
      <c r="K42" s="54">
        <v>0</v>
      </c>
      <c r="L42" s="54">
        <v>0</v>
      </c>
      <c r="M42" s="54">
        <v>0</v>
      </c>
      <c r="N42" s="54">
        <v>0</v>
      </c>
      <c r="O42" s="54">
        <v>0</v>
      </c>
      <c r="P42" s="54">
        <v>0</v>
      </c>
      <c r="Q42" s="54">
        <v>0</v>
      </c>
      <c r="R42" s="54">
        <v>0</v>
      </c>
      <c r="S42" s="54">
        <v>0</v>
      </c>
      <c r="T42" s="54">
        <v>0</v>
      </c>
      <c r="U42" s="54">
        <v>0</v>
      </c>
      <c r="V42" s="54">
        <v>0</v>
      </c>
      <c r="W42" s="54">
        <v>0</v>
      </c>
      <c r="X42" s="54">
        <v>0</v>
      </c>
      <c r="Y42" s="54">
        <v>0</v>
      </c>
      <c r="Z42" s="54">
        <v>0</v>
      </c>
      <c r="AA42" s="54">
        <v>0</v>
      </c>
      <c r="AB42" s="54">
        <v>0</v>
      </c>
      <c r="AC42" s="54">
        <v>0</v>
      </c>
      <c r="AD42" s="54">
        <v>0</v>
      </c>
      <c r="AE42" s="54">
        <v>0</v>
      </c>
      <c r="AF42" s="54">
        <v>0</v>
      </c>
      <c r="AG42" s="54">
        <v>0</v>
      </c>
      <c r="AH42" s="54">
        <v>0</v>
      </c>
      <c r="AI42" s="54">
        <v>0</v>
      </c>
      <c r="AJ42" s="54">
        <v>0</v>
      </c>
      <c r="AK42" s="54">
        <v>0</v>
      </c>
      <c r="AL42" s="54">
        <v>0</v>
      </c>
      <c r="AM42" s="54">
        <v>0</v>
      </c>
      <c r="AN42" s="54">
        <v>0</v>
      </c>
      <c r="AO42" s="53">
        <f t="shared" si="5"/>
        <v>0</v>
      </c>
      <c r="AP42" s="53">
        <f t="shared" si="6"/>
        <v>0</v>
      </c>
      <c r="AQ42" s="53">
        <f t="shared" si="7"/>
        <v>0</v>
      </c>
      <c r="AR42" s="53">
        <f t="shared" si="8"/>
        <v>0</v>
      </c>
      <c r="AS42" s="53">
        <f t="shared" si="9"/>
        <v>0</v>
      </c>
      <c r="AX42" s="79"/>
    </row>
    <row r="43" spans="1:50" ht="63" x14ac:dyDescent="0.25">
      <c r="A43" s="72" t="s">
        <v>59</v>
      </c>
      <c r="B43" s="73" t="s">
        <v>57</v>
      </c>
      <c r="C43" s="74" t="s">
        <v>117</v>
      </c>
      <c r="D43" s="96" t="s">
        <v>118</v>
      </c>
      <c r="E43" s="96" t="s">
        <v>118</v>
      </c>
      <c r="F43" s="97" t="s">
        <v>118</v>
      </c>
      <c r="G43" s="97" t="s">
        <v>118</v>
      </c>
      <c r="H43" s="97" t="s">
        <v>118</v>
      </c>
      <c r="I43" s="54">
        <v>0</v>
      </c>
      <c r="J43" s="97" t="s">
        <v>118</v>
      </c>
      <c r="K43" s="54">
        <v>0</v>
      </c>
      <c r="L43" s="54">
        <v>0</v>
      </c>
      <c r="M43" s="54">
        <v>0</v>
      </c>
      <c r="N43" s="54">
        <v>0</v>
      </c>
      <c r="O43" s="54">
        <v>0</v>
      </c>
      <c r="P43" s="54">
        <v>0</v>
      </c>
      <c r="Q43" s="54">
        <v>0</v>
      </c>
      <c r="R43" s="54">
        <v>0</v>
      </c>
      <c r="S43" s="54">
        <v>0</v>
      </c>
      <c r="T43" s="54">
        <v>0</v>
      </c>
      <c r="U43" s="54">
        <v>0</v>
      </c>
      <c r="V43" s="54">
        <v>0</v>
      </c>
      <c r="W43" s="54">
        <v>0</v>
      </c>
      <c r="X43" s="54">
        <v>0</v>
      </c>
      <c r="Y43" s="54">
        <v>0</v>
      </c>
      <c r="Z43" s="54">
        <v>0</v>
      </c>
      <c r="AA43" s="54">
        <v>0</v>
      </c>
      <c r="AB43" s="54">
        <v>0</v>
      </c>
      <c r="AC43" s="54">
        <v>0</v>
      </c>
      <c r="AD43" s="54">
        <v>0</v>
      </c>
      <c r="AE43" s="54">
        <v>0</v>
      </c>
      <c r="AF43" s="54">
        <v>0</v>
      </c>
      <c r="AG43" s="54">
        <v>0</v>
      </c>
      <c r="AH43" s="54">
        <v>0</v>
      </c>
      <c r="AI43" s="54">
        <v>0</v>
      </c>
      <c r="AJ43" s="54">
        <v>0</v>
      </c>
      <c r="AK43" s="54">
        <v>0</v>
      </c>
      <c r="AL43" s="54">
        <v>0</v>
      </c>
      <c r="AM43" s="54">
        <v>0</v>
      </c>
      <c r="AN43" s="54">
        <v>0</v>
      </c>
      <c r="AO43" s="53">
        <f t="shared" si="5"/>
        <v>0</v>
      </c>
      <c r="AP43" s="53">
        <f t="shared" si="6"/>
        <v>0</v>
      </c>
      <c r="AQ43" s="53">
        <f t="shared" si="7"/>
        <v>0</v>
      </c>
      <c r="AR43" s="53">
        <f t="shared" si="8"/>
        <v>0</v>
      </c>
      <c r="AS43" s="53">
        <f t="shared" si="9"/>
        <v>0</v>
      </c>
      <c r="AX43" s="79"/>
    </row>
    <row r="44" spans="1:50" ht="78.75" x14ac:dyDescent="0.25">
      <c r="A44" s="72" t="s">
        <v>59</v>
      </c>
      <c r="B44" s="73" t="s">
        <v>60</v>
      </c>
      <c r="C44" s="74" t="s">
        <v>117</v>
      </c>
      <c r="D44" s="96" t="s">
        <v>118</v>
      </c>
      <c r="E44" s="96" t="s">
        <v>118</v>
      </c>
      <c r="F44" s="97" t="s">
        <v>118</v>
      </c>
      <c r="G44" s="97" t="s">
        <v>118</v>
      </c>
      <c r="H44" s="97" t="s">
        <v>118</v>
      </c>
      <c r="I44" s="54">
        <v>0</v>
      </c>
      <c r="J44" s="97" t="s">
        <v>118</v>
      </c>
      <c r="K44" s="54">
        <v>0</v>
      </c>
      <c r="L44" s="54">
        <v>0</v>
      </c>
      <c r="M44" s="54">
        <v>0</v>
      </c>
      <c r="N44" s="54">
        <v>0</v>
      </c>
      <c r="O44" s="54">
        <v>0</v>
      </c>
      <c r="P44" s="54">
        <v>0</v>
      </c>
      <c r="Q44" s="54">
        <v>0</v>
      </c>
      <c r="R44" s="54">
        <v>0</v>
      </c>
      <c r="S44" s="54">
        <v>0</v>
      </c>
      <c r="T44" s="54">
        <v>0</v>
      </c>
      <c r="U44" s="54">
        <v>0</v>
      </c>
      <c r="V44" s="54">
        <v>0</v>
      </c>
      <c r="W44" s="54">
        <v>0</v>
      </c>
      <c r="X44" s="54">
        <v>0</v>
      </c>
      <c r="Y44" s="54">
        <v>0</v>
      </c>
      <c r="Z44" s="54">
        <v>0</v>
      </c>
      <c r="AA44" s="54">
        <v>0</v>
      </c>
      <c r="AB44" s="54">
        <v>0</v>
      </c>
      <c r="AC44" s="54">
        <v>0</v>
      </c>
      <c r="AD44" s="54">
        <v>0</v>
      </c>
      <c r="AE44" s="54">
        <v>0</v>
      </c>
      <c r="AF44" s="54">
        <v>0</v>
      </c>
      <c r="AG44" s="54">
        <v>0</v>
      </c>
      <c r="AH44" s="54">
        <v>0</v>
      </c>
      <c r="AI44" s="54">
        <v>0</v>
      </c>
      <c r="AJ44" s="54">
        <v>0</v>
      </c>
      <c r="AK44" s="54">
        <v>0</v>
      </c>
      <c r="AL44" s="54">
        <v>0</v>
      </c>
      <c r="AM44" s="54">
        <v>0</v>
      </c>
      <c r="AN44" s="54">
        <v>0</v>
      </c>
      <c r="AO44" s="53">
        <f t="shared" si="5"/>
        <v>0</v>
      </c>
      <c r="AP44" s="53">
        <f t="shared" si="6"/>
        <v>0</v>
      </c>
      <c r="AQ44" s="53">
        <f t="shared" si="7"/>
        <v>0</v>
      </c>
      <c r="AR44" s="53">
        <f t="shared" si="8"/>
        <v>0</v>
      </c>
      <c r="AS44" s="53">
        <f t="shared" si="9"/>
        <v>0</v>
      </c>
      <c r="AX44" s="79"/>
    </row>
    <row r="45" spans="1:50" ht="63" x14ac:dyDescent="0.25">
      <c r="A45" s="72" t="s">
        <v>61</v>
      </c>
      <c r="B45" s="73" t="s">
        <v>62</v>
      </c>
      <c r="C45" s="74" t="s">
        <v>117</v>
      </c>
      <c r="D45" s="96" t="s">
        <v>118</v>
      </c>
      <c r="E45" s="96" t="s">
        <v>118</v>
      </c>
      <c r="F45" s="97" t="s">
        <v>118</v>
      </c>
      <c r="G45" s="97" t="s">
        <v>118</v>
      </c>
      <c r="H45" s="97" t="s">
        <v>118</v>
      </c>
      <c r="I45" s="54">
        <v>0</v>
      </c>
      <c r="J45" s="97" t="s">
        <v>118</v>
      </c>
      <c r="K45" s="54">
        <v>0</v>
      </c>
      <c r="L45" s="54">
        <v>0</v>
      </c>
      <c r="M45" s="54">
        <v>0</v>
      </c>
      <c r="N45" s="54">
        <v>0</v>
      </c>
      <c r="O45" s="54">
        <v>0</v>
      </c>
      <c r="P45" s="54">
        <v>0</v>
      </c>
      <c r="Q45" s="54">
        <v>0</v>
      </c>
      <c r="R45" s="54">
        <v>0</v>
      </c>
      <c r="S45" s="54">
        <v>0</v>
      </c>
      <c r="T45" s="54">
        <v>0</v>
      </c>
      <c r="U45" s="54">
        <v>0</v>
      </c>
      <c r="V45" s="54">
        <v>0</v>
      </c>
      <c r="W45" s="54">
        <v>0</v>
      </c>
      <c r="X45" s="54">
        <v>0</v>
      </c>
      <c r="Y45" s="54">
        <v>0</v>
      </c>
      <c r="Z45" s="54">
        <v>0</v>
      </c>
      <c r="AA45" s="54">
        <v>0</v>
      </c>
      <c r="AB45" s="54">
        <v>0</v>
      </c>
      <c r="AC45" s="54">
        <v>0</v>
      </c>
      <c r="AD45" s="54">
        <v>0</v>
      </c>
      <c r="AE45" s="54">
        <v>0</v>
      </c>
      <c r="AF45" s="54">
        <v>0</v>
      </c>
      <c r="AG45" s="54">
        <v>0</v>
      </c>
      <c r="AH45" s="54">
        <v>0</v>
      </c>
      <c r="AI45" s="54">
        <v>0</v>
      </c>
      <c r="AJ45" s="54">
        <v>0</v>
      </c>
      <c r="AK45" s="54">
        <v>0</v>
      </c>
      <c r="AL45" s="54">
        <v>0</v>
      </c>
      <c r="AM45" s="54">
        <v>0</v>
      </c>
      <c r="AN45" s="54">
        <v>0</v>
      </c>
      <c r="AO45" s="53">
        <f t="shared" si="5"/>
        <v>0</v>
      </c>
      <c r="AP45" s="53">
        <f t="shared" si="6"/>
        <v>0</v>
      </c>
      <c r="AQ45" s="53">
        <f t="shared" si="7"/>
        <v>0</v>
      </c>
      <c r="AR45" s="53">
        <f t="shared" si="8"/>
        <v>0</v>
      </c>
      <c r="AS45" s="53">
        <f t="shared" si="9"/>
        <v>0</v>
      </c>
      <c r="AX45" s="79"/>
    </row>
    <row r="46" spans="1:50" ht="47.25" x14ac:dyDescent="0.25">
      <c r="A46" s="72" t="s">
        <v>63</v>
      </c>
      <c r="B46" s="73" t="s">
        <v>64</v>
      </c>
      <c r="C46" s="74" t="s">
        <v>117</v>
      </c>
      <c r="D46" s="96" t="s">
        <v>118</v>
      </c>
      <c r="E46" s="96" t="s">
        <v>118</v>
      </c>
      <c r="F46" s="97" t="s">
        <v>118</v>
      </c>
      <c r="G46" s="97" t="s">
        <v>118</v>
      </c>
      <c r="H46" s="97" t="s">
        <v>118</v>
      </c>
      <c r="I46" s="54">
        <v>0</v>
      </c>
      <c r="J46" s="97" t="s">
        <v>118</v>
      </c>
      <c r="K46" s="54">
        <v>0</v>
      </c>
      <c r="L46" s="54">
        <v>0</v>
      </c>
      <c r="M46" s="54">
        <v>0</v>
      </c>
      <c r="N46" s="54">
        <v>0</v>
      </c>
      <c r="O46" s="54">
        <v>0</v>
      </c>
      <c r="P46" s="54">
        <v>0</v>
      </c>
      <c r="Q46" s="54">
        <v>0</v>
      </c>
      <c r="R46" s="54">
        <v>0</v>
      </c>
      <c r="S46" s="54">
        <v>0</v>
      </c>
      <c r="T46" s="54">
        <v>0</v>
      </c>
      <c r="U46" s="54">
        <v>0</v>
      </c>
      <c r="V46" s="54">
        <v>0</v>
      </c>
      <c r="W46" s="54">
        <v>0</v>
      </c>
      <c r="X46" s="54">
        <v>0</v>
      </c>
      <c r="Y46" s="54">
        <v>0</v>
      </c>
      <c r="Z46" s="54">
        <v>0</v>
      </c>
      <c r="AA46" s="54">
        <v>0</v>
      </c>
      <c r="AB46" s="54">
        <v>0</v>
      </c>
      <c r="AC46" s="54">
        <v>0</v>
      </c>
      <c r="AD46" s="54">
        <v>0</v>
      </c>
      <c r="AE46" s="54">
        <v>0</v>
      </c>
      <c r="AF46" s="54">
        <v>0</v>
      </c>
      <c r="AG46" s="54">
        <v>0</v>
      </c>
      <c r="AH46" s="54">
        <v>0</v>
      </c>
      <c r="AI46" s="54">
        <v>0</v>
      </c>
      <c r="AJ46" s="54">
        <v>0</v>
      </c>
      <c r="AK46" s="54">
        <v>0</v>
      </c>
      <c r="AL46" s="54">
        <v>0</v>
      </c>
      <c r="AM46" s="54">
        <v>0</v>
      </c>
      <c r="AN46" s="54">
        <v>0</v>
      </c>
      <c r="AO46" s="53">
        <f t="shared" si="5"/>
        <v>0</v>
      </c>
      <c r="AP46" s="53">
        <f t="shared" si="6"/>
        <v>0</v>
      </c>
      <c r="AQ46" s="53">
        <f t="shared" si="7"/>
        <v>0</v>
      </c>
      <c r="AR46" s="53">
        <f t="shared" si="8"/>
        <v>0</v>
      </c>
      <c r="AS46" s="53">
        <f t="shared" si="9"/>
        <v>0</v>
      </c>
      <c r="AX46" s="79"/>
    </row>
    <row r="47" spans="1:50" ht="63" x14ac:dyDescent="0.25">
      <c r="A47" s="72" t="s">
        <v>65</v>
      </c>
      <c r="B47" s="73" t="s">
        <v>66</v>
      </c>
      <c r="C47" s="74" t="s">
        <v>117</v>
      </c>
      <c r="D47" s="96" t="s">
        <v>118</v>
      </c>
      <c r="E47" s="96" t="s">
        <v>118</v>
      </c>
      <c r="F47" s="97" t="s">
        <v>118</v>
      </c>
      <c r="G47" s="97" t="s">
        <v>118</v>
      </c>
      <c r="H47" s="97" t="s">
        <v>118</v>
      </c>
      <c r="I47" s="54">
        <v>0</v>
      </c>
      <c r="J47" s="97" t="s">
        <v>118</v>
      </c>
      <c r="K47" s="54">
        <v>0</v>
      </c>
      <c r="L47" s="54">
        <v>0</v>
      </c>
      <c r="M47" s="54">
        <v>0</v>
      </c>
      <c r="N47" s="54">
        <v>0</v>
      </c>
      <c r="O47" s="54">
        <v>0</v>
      </c>
      <c r="P47" s="54">
        <v>0</v>
      </c>
      <c r="Q47" s="54">
        <v>0</v>
      </c>
      <c r="R47" s="54">
        <v>0</v>
      </c>
      <c r="S47" s="54">
        <v>0</v>
      </c>
      <c r="T47" s="54">
        <v>0</v>
      </c>
      <c r="U47" s="54">
        <v>0</v>
      </c>
      <c r="V47" s="54">
        <v>0</v>
      </c>
      <c r="W47" s="54">
        <v>0</v>
      </c>
      <c r="X47" s="54">
        <v>0</v>
      </c>
      <c r="Y47" s="54">
        <v>0</v>
      </c>
      <c r="Z47" s="54">
        <v>0</v>
      </c>
      <c r="AA47" s="54">
        <v>0</v>
      </c>
      <c r="AB47" s="54">
        <v>0</v>
      </c>
      <c r="AC47" s="54">
        <v>0</v>
      </c>
      <c r="AD47" s="54">
        <v>0</v>
      </c>
      <c r="AE47" s="54">
        <v>0</v>
      </c>
      <c r="AF47" s="54">
        <v>0</v>
      </c>
      <c r="AG47" s="54">
        <v>0</v>
      </c>
      <c r="AH47" s="54">
        <v>0</v>
      </c>
      <c r="AI47" s="54">
        <v>0</v>
      </c>
      <c r="AJ47" s="54">
        <v>0</v>
      </c>
      <c r="AK47" s="54">
        <v>0</v>
      </c>
      <c r="AL47" s="54">
        <v>0</v>
      </c>
      <c r="AM47" s="54">
        <v>0</v>
      </c>
      <c r="AN47" s="54">
        <v>0</v>
      </c>
      <c r="AO47" s="53">
        <f t="shared" si="5"/>
        <v>0</v>
      </c>
      <c r="AP47" s="53">
        <f t="shared" si="6"/>
        <v>0</v>
      </c>
      <c r="AQ47" s="53">
        <f t="shared" si="7"/>
        <v>0</v>
      </c>
      <c r="AR47" s="53">
        <f t="shared" si="8"/>
        <v>0</v>
      </c>
      <c r="AS47" s="53">
        <f t="shared" si="9"/>
        <v>0</v>
      </c>
      <c r="AX47" s="79"/>
    </row>
    <row r="48" spans="1:50" ht="31.5" x14ac:dyDescent="0.25">
      <c r="A48" s="72" t="s">
        <v>67</v>
      </c>
      <c r="B48" s="73" t="s">
        <v>68</v>
      </c>
      <c r="C48" s="74" t="s">
        <v>117</v>
      </c>
      <c r="D48" s="96" t="s">
        <v>118</v>
      </c>
      <c r="E48" s="96" t="s">
        <v>118</v>
      </c>
      <c r="F48" s="97" t="s">
        <v>118</v>
      </c>
      <c r="G48" s="97" t="s">
        <v>118</v>
      </c>
      <c r="H48" s="97" t="s">
        <v>118</v>
      </c>
      <c r="I48" s="53">
        <f>I49+I56</f>
        <v>335.6155</v>
      </c>
      <c r="J48" s="53">
        <f>SUM(J49,J53)+J56</f>
        <v>335.6155</v>
      </c>
      <c r="K48" s="53">
        <f>SUM(K49,K53)+K56</f>
        <v>96.664999999999992</v>
      </c>
      <c r="L48" s="53">
        <f t="shared" ref="L48:O48" si="17">SUM(L49,L53)+L56</f>
        <v>0</v>
      </c>
      <c r="M48" s="53">
        <f t="shared" si="17"/>
        <v>0</v>
      </c>
      <c r="N48" s="53">
        <f t="shared" si="17"/>
        <v>96.664999999999992</v>
      </c>
      <c r="O48" s="53">
        <f t="shared" si="17"/>
        <v>0</v>
      </c>
      <c r="P48" s="53">
        <f>SUM(P49,P53)+P56</f>
        <v>51.51</v>
      </c>
      <c r="Q48" s="53">
        <f t="shared" ref="Q48:T48" si="18">SUM(Q49,Q53)+Q56</f>
        <v>0</v>
      </c>
      <c r="R48" s="53">
        <f t="shared" si="18"/>
        <v>0</v>
      </c>
      <c r="S48" s="53">
        <f t="shared" si="18"/>
        <v>51.51</v>
      </c>
      <c r="T48" s="53">
        <f t="shared" si="18"/>
        <v>0</v>
      </c>
      <c r="U48" s="53">
        <f>SUM(U49,U53)+U56</f>
        <v>38.619999999999997</v>
      </c>
      <c r="V48" s="53">
        <f t="shared" ref="V48:Y48" si="19">SUM(V49,V53)+V56</f>
        <v>0</v>
      </c>
      <c r="W48" s="53">
        <f t="shared" si="19"/>
        <v>0</v>
      </c>
      <c r="X48" s="53">
        <f t="shared" si="19"/>
        <v>38.619999999999997</v>
      </c>
      <c r="Y48" s="53">
        <f t="shared" si="19"/>
        <v>0</v>
      </c>
      <c r="Z48" s="53">
        <f>SUM(Z49,Z53)+Z56</f>
        <v>49.698</v>
      </c>
      <c r="AA48" s="53">
        <f t="shared" ref="AA48:AD48" si="20">SUM(AA49,AA53)+AA56</f>
        <v>0</v>
      </c>
      <c r="AB48" s="53">
        <f t="shared" si="20"/>
        <v>0</v>
      </c>
      <c r="AC48" s="53">
        <f t="shared" si="20"/>
        <v>49.698</v>
      </c>
      <c r="AD48" s="53">
        <f t="shared" si="20"/>
        <v>0</v>
      </c>
      <c r="AE48" s="53">
        <f>SUM(AE49,AE53)+AE56</f>
        <v>47.503999999999998</v>
      </c>
      <c r="AF48" s="53">
        <f t="shared" ref="AF48:AI48" si="21">SUM(AF49,AF53)+AF56</f>
        <v>0</v>
      </c>
      <c r="AG48" s="53">
        <f t="shared" si="21"/>
        <v>0</v>
      </c>
      <c r="AH48" s="53">
        <f t="shared" si="21"/>
        <v>47.503999999999998</v>
      </c>
      <c r="AI48" s="53">
        <f t="shared" si="21"/>
        <v>0</v>
      </c>
      <c r="AJ48" s="53">
        <f>SUM(AJ49,AJ53)+AJ56</f>
        <v>51.618500000000004</v>
      </c>
      <c r="AK48" s="53">
        <f t="shared" ref="AK48:AN48" si="22">SUM(AK49,AK53)+AK56</f>
        <v>0</v>
      </c>
      <c r="AL48" s="53">
        <f t="shared" si="22"/>
        <v>0</v>
      </c>
      <c r="AM48" s="53">
        <f t="shared" si="22"/>
        <v>51.618500000000004</v>
      </c>
      <c r="AN48" s="53">
        <f t="shared" si="22"/>
        <v>0</v>
      </c>
      <c r="AO48" s="53">
        <f t="shared" si="5"/>
        <v>335.6155</v>
      </c>
      <c r="AP48" s="53">
        <f t="shared" si="6"/>
        <v>0</v>
      </c>
      <c r="AQ48" s="53">
        <f t="shared" si="7"/>
        <v>0</v>
      </c>
      <c r="AR48" s="53">
        <f t="shared" si="8"/>
        <v>335.6155</v>
      </c>
      <c r="AS48" s="53">
        <f t="shared" si="9"/>
        <v>0</v>
      </c>
      <c r="AX48" s="79"/>
    </row>
    <row r="49" spans="1:50" ht="47.25" x14ac:dyDescent="0.25">
      <c r="A49" s="72" t="s">
        <v>69</v>
      </c>
      <c r="B49" s="73" t="s">
        <v>70</v>
      </c>
      <c r="C49" s="74" t="s">
        <v>117</v>
      </c>
      <c r="D49" s="96" t="s">
        <v>118</v>
      </c>
      <c r="E49" s="96" t="s">
        <v>118</v>
      </c>
      <c r="F49" s="97" t="s">
        <v>118</v>
      </c>
      <c r="G49" s="97" t="s">
        <v>118</v>
      </c>
      <c r="H49" s="97" t="s">
        <v>118</v>
      </c>
      <c r="I49" s="53">
        <f>I50</f>
        <v>33.515000000000001</v>
      </c>
      <c r="J49" s="53">
        <f t="shared" ref="J49" si="23">SUM(J50,J52)</f>
        <v>33.515000000000001</v>
      </c>
      <c r="K49" s="53">
        <f t="shared" ref="K49" si="24">SUM(L49:O49)</f>
        <v>33.515000000000001</v>
      </c>
      <c r="L49" s="53">
        <v>0</v>
      </c>
      <c r="M49" s="53">
        <v>0</v>
      </c>
      <c r="N49" s="53">
        <f>SUM(N50,N52)</f>
        <v>33.515000000000001</v>
      </c>
      <c r="O49" s="53">
        <v>0</v>
      </c>
      <c r="P49" s="53">
        <f t="shared" ref="P49:P51" si="25">SUM(Q49:T49)</f>
        <v>0</v>
      </c>
      <c r="Q49" s="53">
        <v>0</v>
      </c>
      <c r="R49" s="53">
        <v>0</v>
      </c>
      <c r="S49" s="53">
        <f>SUM(S50,S52)</f>
        <v>0</v>
      </c>
      <c r="T49" s="53">
        <v>0</v>
      </c>
      <c r="U49" s="53">
        <f t="shared" ref="U49:U51" si="26">SUM(V49:Y49)</f>
        <v>0</v>
      </c>
      <c r="V49" s="53">
        <v>0</v>
      </c>
      <c r="W49" s="53">
        <v>0</v>
      </c>
      <c r="X49" s="53">
        <f>SUM(X50,X52)</f>
        <v>0</v>
      </c>
      <c r="Y49" s="53">
        <f>SUM(Y50,Y52)</f>
        <v>0</v>
      </c>
      <c r="Z49" s="53">
        <f t="shared" ref="Z49:Z51" si="27">SUM(AA49:AD49)</f>
        <v>0</v>
      </c>
      <c r="AA49" s="53">
        <v>0</v>
      </c>
      <c r="AB49" s="53">
        <v>0</v>
      </c>
      <c r="AC49" s="53">
        <f>SUM(AC50,AC52)</f>
        <v>0</v>
      </c>
      <c r="AD49" s="53">
        <v>0</v>
      </c>
      <c r="AE49" s="53">
        <f t="shared" ref="AE49:AE51" si="28">SUM(AF49:AI49)</f>
        <v>0</v>
      </c>
      <c r="AF49" s="53">
        <v>0</v>
      </c>
      <c r="AG49" s="53">
        <v>0</v>
      </c>
      <c r="AH49" s="53">
        <f>SUM(AH50,AH52)</f>
        <v>0</v>
      </c>
      <c r="AI49" s="53">
        <v>0</v>
      </c>
      <c r="AJ49" s="53">
        <f t="shared" ref="AJ49:AJ51" si="29">SUM(AK49:AN49)</f>
        <v>0</v>
      </c>
      <c r="AK49" s="53">
        <v>0</v>
      </c>
      <c r="AL49" s="53">
        <v>0</v>
      </c>
      <c r="AM49" s="53">
        <f>SUM(AM50,AM52)</f>
        <v>0</v>
      </c>
      <c r="AN49" s="53">
        <v>0</v>
      </c>
      <c r="AO49" s="53">
        <f t="shared" si="5"/>
        <v>33.515000000000001</v>
      </c>
      <c r="AP49" s="53">
        <f t="shared" si="6"/>
        <v>0</v>
      </c>
      <c r="AQ49" s="53">
        <f t="shared" si="7"/>
        <v>0</v>
      </c>
      <c r="AR49" s="53">
        <f t="shared" si="8"/>
        <v>33.515000000000001</v>
      </c>
      <c r="AS49" s="53">
        <f t="shared" si="9"/>
        <v>0</v>
      </c>
      <c r="AX49" s="79"/>
    </row>
    <row r="50" spans="1:50" ht="31.5" x14ac:dyDescent="0.25">
      <c r="A50" s="72" t="s">
        <v>71</v>
      </c>
      <c r="B50" s="73" t="s">
        <v>72</v>
      </c>
      <c r="C50" s="74" t="s">
        <v>117</v>
      </c>
      <c r="D50" s="96" t="s">
        <v>118</v>
      </c>
      <c r="E50" s="96" t="s">
        <v>118</v>
      </c>
      <c r="F50" s="97" t="s">
        <v>118</v>
      </c>
      <c r="G50" s="97" t="s">
        <v>118</v>
      </c>
      <c r="H50" s="97" t="s">
        <v>118</v>
      </c>
      <c r="I50" s="53">
        <f>SUM(I51:I51)</f>
        <v>33.515000000000001</v>
      </c>
      <c r="J50" s="53">
        <f>SUM(J51:J51)</f>
        <v>33.515000000000001</v>
      </c>
      <c r="K50" s="53">
        <f>K51</f>
        <v>33.515000000000001</v>
      </c>
      <c r="L50" s="53">
        <v>0</v>
      </c>
      <c r="M50" s="53">
        <v>0</v>
      </c>
      <c r="N50" s="53">
        <f>N51</f>
        <v>33.515000000000001</v>
      </c>
      <c r="O50" s="53">
        <v>0</v>
      </c>
      <c r="P50" s="53">
        <f t="shared" si="25"/>
        <v>0</v>
      </c>
      <c r="Q50" s="53">
        <v>0</v>
      </c>
      <c r="R50" s="53">
        <v>0</v>
      </c>
      <c r="S50" s="53">
        <v>0</v>
      </c>
      <c r="T50" s="53">
        <v>0</v>
      </c>
      <c r="U50" s="53">
        <f t="shared" si="26"/>
        <v>0</v>
      </c>
      <c r="V50" s="53">
        <v>0</v>
      </c>
      <c r="W50" s="53">
        <v>0</v>
      </c>
      <c r="X50" s="53">
        <v>0</v>
      </c>
      <c r="Y50" s="53">
        <f>SUM(Y51:Y51)</f>
        <v>0</v>
      </c>
      <c r="Z50" s="53">
        <f t="shared" si="27"/>
        <v>0</v>
      </c>
      <c r="AA50" s="53">
        <v>0</v>
      </c>
      <c r="AB50" s="53">
        <v>0</v>
      </c>
      <c r="AC50" s="53">
        <f>SUM(AC51:AC51)</f>
        <v>0</v>
      </c>
      <c r="AD50" s="53">
        <v>0</v>
      </c>
      <c r="AE50" s="53">
        <f t="shared" si="28"/>
        <v>0</v>
      </c>
      <c r="AF50" s="53">
        <v>0</v>
      </c>
      <c r="AG50" s="53">
        <v>0</v>
      </c>
      <c r="AH50" s="53">
        <f>SUM(AH51:AH51)</f>
        <v>0</v>
      </c>
      <c r="AI50" s="53">
        <v>0</v>
      </c>
      <c r="AJ50" s="53">
        <f t="shared" si="29"/>
        <v>0</v>
      </c>
      <c r="AK50" s="53">
        <v>0</v>
      </c>
      <c r="AL50" s="53">
        <v>0</v>
      </c>
      <c r="AM50" s="53">
        <f>SUM(AM51:AM51)</f>
        <v>0</v>
      </c>
      <c r="AN50" s="53">
        <v>0</v>
      </c>
      <c r="AO50" s="53">
        <f t="shared" si="5"/>
        <v>33.515000000000001</v>
      </c>
      <c r="AP50" s="53">
        <f t="shared" si="6"/>
        <v>0</v>
      </c>
      <c r="AQ50" s="53">
        <f t="shared" si="7"/>
        <v>0</v>
      </c>
      <c r="AR50" s="53">
        <f t="shared" si="8"/>
        <v>33.515000000000001</v>
      </c>
      <c r="AS50" s="53">
        <f t="shared" si="9"/>
        <v>0</v>
      </c>
      <c r="AX50" s="79"/>
    </row>
    <row r="51" spans="1:50" ht="31.5" x14ac:dyDescent="0.25">
      <c r="A51" s="72" t="s">
        <v>71</v>
      </c>
      <c r="B51" s="32" t="s">
        <v>494</v>
      </c>
      <c r="C51" s="76" t="s">
        <v>495</v>
      </c>
      <c r="D51" s="72">
        <v>2026</v>
      </c>
      <c r="E51" s="72">
        <v>2026</v>
      </c>
      <c r="F51" s="97" t="s">
        <v>118</v>
      </c>
      <c r="G51" s="97" t="s">
        <v>118</v>
      </c>
      <c r="H51" s="97" t="s">
        <v>118</v>
      </c>
      <c r="I51" s="53">
        <v>33.515000000000001</v>
      </c>
      <c r="J51" s="53">
        <f>K51</f>
        <v>33.515000000000001</v>
      </c>
      <c r="K51" s="53">
        <f>I51</f>
        <v>33.515000000000001</v>
      </c>
      <c r="L51" s="53">
        <v>0</v>
      </c>
      <c r="M51" s="53">
        <v>0</v>
      </c>
      <c r="N51" s="53">
        <f>K51</f>
        <v>33.515000000000001</v>
      </c>
      <c r="O51" s="53">
        <v>0</v>
      </c>
      <c r="P51" s="53">
        <f t="shared" si="25"/>
        <v>0</v>
      </c>
      <c r="Q51" s="53">
        <v>0</v>
      </c>
      <c r="R51" s="53">
        <v>0</v>
      </c>
      <c r="S51" s="53">
        <v>0</v>
      </c>
      <c r="T51" s="53">
        <v>0</v>
      </c>
      <c r="U51" s="53">
        <f t="shared" si="26"/>
        <v>0</v>
      </c>
      <c r="V51" s="53">
        <v>0</v>
      </c>
      <c r="W51" s="53">
        <v>0</v>
      </c>
      <c r="X51" s="53">
        <v>0</v>
      </c>
      <c r="Y51" s="53">
        <v>0</v>
      </c>
      <c r="Z51" s="53">
        <f t="shared" si="27"/>
        <v>0</v>
      </c>
      <c r="AA51" s="53">
        <v>0</v>
      </c>
      <c r="AB51" s="53">
        <v>0</v>
      </c>
      <c r="AC51" s="53">
        <v>0</v>
      </c>
      <c r="AD51" s="53">
        <v>0</v>
      </c>
      <c r="AE51" s="53">
        <f t="shared" si="28"/>
        <v>0</v>
      </c>
      <c r="AF51" s="53">
        <v>0</v>
      </c>
      <c r="AG51" s="53">
        <v>0</v>
      </c>
      <c r="AH51" s="53">
        <v>0</v>
      </c>
      <c r="AI51" s="53">
        <v>0</v>
      </c>
      <c r="AJ51" s="53">
        <f t="shared" si="29"/>
        <v>0</v>
      </c>
      <c r="AK51" s="53">
        <v>0</v>
      </c>
      <c r="AL51" s="53">
        <v>0</v>
      </c>
      <c r="AM51" s="53">
        <v>0</v>
      </c>
      <c r="AN51" s="53">
        <v>0</v>
      </c>
      <c r="AO51" s="53">
        <f t="shared" si="5"/>
        <v>33.515000000000001</v>
      </c>
      <c r="AP51" s="53">
        <f t="shared" si="6"/>
        <v>0</v>
      </c>
      <c r="AQ51" s="53">
        <f t="shared" si="7"/>
        <v>0</v>
      </c>
      <c r="AR51" s="53">
        <f t="shared" si="8"/>
        <v>33.515000000000001</v>
      </c>
      <c r="AS51" s="53">
        <f t="shared" si="9"/>
        <v>0</v>
      </c>
      <c r="AX51" s="79"/>
    </row>
    <row r="52" spans="1:50" ht="140.25" customHeight="1" x14ac:dyDescent="0.25">
      <c r="A52" s="72" t="s">
        <v>73</v>
      </c>
      <c r="B52" s="73" t="s">
        <v>74</v>
      </c>
      <c r="C52" s="74" t="s">
        <v>117</v>
      </c>
      <c r="D52" s="96" t="s">
        <v>118</v>
      </c>
      <c r="E52" s="96" t="s">
        <v>118</v>
      </c>
      <c r="F52" s="97" t="s">
        <v>118</v>
      </c>
      <c r="G52" s="97" t="s">
        <v>118</v>
      </c>
      <c r="H52" s="97" t="s">
        <v>118</v>
      </c>
      <c r="I52" s="54">
        <v>0</v>
      </c>
      <c r="J52" s="97" t="s">
        <v>118</v>
      </c>
      <c r="K52" s="54">
        <v>0</v>
      </c>
      <c r="L52" s="54">
        <v>0</v>
      </c>
      <c r="M52" s="54">
        <v>0</v>
      </c>
      <c r="N52" s="54">
        <v>0</v>
      </c>
      <c r="O52" s="54">
        <v>0</v>
      </c>
      <c r="P52" s="54">
        <v>0</v>
      </c>
      <c r="Q52" s="54">
        <v>0</v>
      </c>
      <c r="R52" s="54">
        <v>0</v>
      </c>
      <c r="S52" s="54">
        <v>0</v>
      </c>
      <c r="T52" s="54">
        <v>0</v>
      </c>
      <c r="U52" s="54">
        <v>0</v>
      </c>
      <c r="V52" s="54">
        <v>0</v>
      </c>
      <c r="W52" s="54">
        <v>0</v>
      </c>
      <c r="X52" s="54">
        <v>0</v>
      </c>
      <c r="Y52" s="54">
        <v>0</v>
      </c>
      <c r="Z52" s="54">
        <v>0</v>
      </c>
      <c r="AA52" s="54">
        <v>0</v>
      </c>
      <c r="AB52" s="54">
        <v>0</v>
      </c>
      <c r="AC52" s="54">
        <v>0</v>
      </c>
      <c r="AD52" s="54">
        <v>0</v>
      </c>
      <c r="AE52" s="54">
        <v>0</v>
      </c>
      <c r="AF52" s="54">
        <v>0</v>
      </c>
      <c r="AG52" s="54">
        <v>0</v>
      </c>
      <c r="AH52" s="54">
        <v>0</v>
      </c>
      <c r="AI52" s="54">
        <v>0</v>
      </c>
      <c r="AJ52" s="54">
        <v>0</v>
      </c>
      <c r="AK52" s="54">
        <v>0</v>
      </c>
      <c r="AL52" s="54">
        <v>0</v>
      </c>
      <c r="AM52" s="54">
        <v>0</v>
      </c>
      <c r="AN52" s="54">
        <v>0</v>
      </c>
      <c r="AO52" s="53">
        <f t="shared" si="5"/>
        <v>0</v>
      </c>
      <c r="AP52" s="53">
        <f t="shared" si="6"/>
        <v>0</v>
      </c>
      <c r="AQ52" s="53">
        <f t="shared" si="7"/>
        <v>0</v>
      </c>
      <c r="AR52" s="53">
        <f t="shared" si="8"/>
        <v>0</v>
      </c>
      <c r="AS52" s="53">
        <f t="shared" si="9"/>
        <v>0</v>
      </c>
      <c r="AX52" s="79"/>
    </row>
    <row r="53" spans="1:50" ht="47.25" x14ac:dyDescent="0.25">
      <c r="A53" s="72" t="s">
        <v>75</v>
      </c>
      <c r="B53" s="73" t="s">
        <v>76</v>
      </c>
      <c r="C53" s="74" t="s">
        <v>117</v>
      </c>
      <c r="D53" s="96" t="s">
        <v>118</v>
      </c>
      <c r="E53" s="96" t="s">
        <v>118</v>
      </c>
      <c r="F53" s="97" t="s">
        <v>118</v>
      </c>
      <c r="G53" s="97" t="s">
        <v>118</v>
      </c>
      <c r="H53" s="97" t="s">
        <v>118</v>
      </c>
      <c r="I53" s="54">
        <v>0</v>
      </c>
      <c r="J53" s="97" t="s">
        <v>118</v>
      </c>
      <c r="K53" s="54">
        <v>0</v>
      </c>
      <c r="L53" s="54">
        <v>0</v>
      </c>
      <c r="M53" s="54">
        <v>0</v>
      </c>
      <c r="N53" s="54">
        <v>0</v>
      </c>
      <c r="O53" s="54">
        <v>0</v>
      </c>
      <c r="P53" s="54">
        <v>0</v>
      </c>
      <c r="Q53" s="54">
        <v>0</v>
      </c>
      <c r="R53" s="54">
        <v>0</v>
      </c>
      <c r="S53" s="54">
        <v>0</v>
      </c>
      <c r="T53" s="54">
        <v>0</v>
      </c>
      <c r="U53" s="54">
        <v>0</v>
      </c>
      <c r="V53" s="54">
        <v>0</v>
      </c>
      <c r="W53" s="54">
        <v>0</v>
      </c>
      <c r="X53" s="54">
        <v>0</v>
      </c>
      <c r="Y53" s="54">
        <v>0</v>
      </c>
      <c r="Z53" s="54">
        <v>0</v>
      </c>
      <c r="AA53" s="54">
        <v>0</v>
      </c>
      <c r="AB53" s="54">
        <v>0</v>
      </c>
      <c r="AC53" s="54">
        <v>0</v>
      </c>
      <c r="AD53" s="54">
        <v>0</v>
      </c>
      <c r="AE53" s="54">
        <v>0</v>
      </c>
      <c r="AF53" s="54">
        <v>0</v>
      </c>
      <c r="AG53" s="54">
        <v>0</v>
      </c>
      <c r="AH53" s="54">
        <v>0</v>
      </c>
      <c r="AI53" s="54">
        <v>0</v>
      </c>
      <c r="AJ53" s="54">
        <v>0</v>
      </c>
      <c r="AK53" s="54">
        <v>0</v>
      </c>
      <c r="AL53" s="54">
        <v>0</v>
      </c>
      <c r="AM53" s="54">
        <v>0</v>
      </c>
      <c r="AN53" s="54">
        <v>0</v>
      </c>
      <c r="AO53" s="53">
        <f t="shared" si="5"/>
        <v>0</v>
      </c>
      <c r="AP53" s="53">
        <f t="shared" si="6"/>
        <v>0</v>
      </c>
      <c r="AQ53" s="53">
        <f t="shared" si="7"/>
        <v>0</v>
      </c>
      <c r="AR53" s="53">
        <f t="shared" si="8"/>
        <v>0</v>
      </c>
      <c r="AS53" s="53">
        <f t="shared" si="9"/>
        <v>0</v>
      </c>
      <c r="AX53" s="79"/>
    </row>
    <row r="54" spans="1:50" x14ac:dyDescent="0.25">
      <c r="A54" s="72" t="s">
        <v>77</v>
      </c>
      <c r="B54" s="73" t="s">
        <v>78</v>
      </c>
      <c r="C54" s="74" t="s">
        <v>117</v>
      </c>
      <c r="D54" s="96" t="s">
        <v>118</v>
      </c>
      <c r="E54" s="96" t="s">
        <v>118</v>
      </c>
      <c r="F54" s="97" t="s">
        <v>118</v>
      </c>
      <c r="G54" s="97" t="s">
        <v>118</v>
      </c>
      <c r="H54" s="97" t="s">
        <v>118</v>
      </c>
      <c r="I54" s="54">
        <v>0</v>
      </c>
      <c r="J54" s="97" t="s">
        <v>118</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3">
        <f t="shared" si="5"/>
        <v>0</v>
      </c>
      <c r="AP54" s="53">
        <f t="shared" si="6"/>
        <v>0</v>
      </c>
      <c r="AQ54" s="53">
        <f t="shared" si="7"/>
        <v>0</v>
      </c>
      <c r="AR54" s="53">
        <f t="shared" si="8"/>
        <v>0</v>
      </c>
      <c r="AS54" s="53">
        <f t="shared" si="9"/>
        <v>0</v>
      </c>
      <c r="AX54" s="79"/>
    </row>
    <row r="55" spans="1:50" ht="31.5" x14ac:dyDescent="0.25">
      <c r="A55" s="72" t="s">
        <v>79</v>
      </c>
      <c r="B55" s="73" t="s">
        <v>80</v>
      </c>
      <c r="C55" s="74" t="s">
        <v>117</v>
      </c>
      <c r="D55" s="96" t="s">
        <v>118</v>
      </c>
      <c r="E55" s="96" t="s">
        <v>118</v>
      </c>
      <c r="F55" s="97" t="s">
        <v>118</v>
      </c>
      <c r="G55" s="97" t="s">
        <v>118</v>
      </c>
      <c r="H55" s="97" t="s">
        <v>118</v>
      </c>
      <c r="I55" s="54">
        <v>0</v>
      </c>
      <c r="J55" s="97" t="s">
        <v>118</v>
      </c>
      <c r="K55" s="54">
        <v>0</v>
      </c>
      <c r="L55" s="54">
        <v>0</v>
      </c>
      <c r="M55" s="54">
        <v>0</v>
      </c>
      <c r="N55" s="54">
        <v>0</v>
      </c>
      <c r="O55" s="54">
        <v>0</v>
      </c>
      <c r="P55" s="54">
        <v>0</v>
      </c>
      <c r="Q55" s="54">
        <v>0</v>
      </c>
      <c r="R55" s="54">
        <v>0</v>
      </c>
      <c r="S55" s="54">
        <v>0</v>
      </c>
      <c r="T55" s="54">
        <v>0</v>
      </c>
      <c r="U55" s="54">
        <v>0</v>
      </c>
      <c r="V55" s="54">
        <v>0</v>
      </c>
      <c r="W55" s="54">
        <v>0</v>
      </c>
      <c r="X55" s="54">
        <v>0</v>
      </c>
      <c r="Y55" s="54">
        <v>0</v>
      </c>
      <c r="Z55" s="54">
        <v>0</v>
      </c>
      <c r="AA55" s="54">
        <v>0</v>
      </c>
      <c r="AB55" s="54">
        <v>0</v>
      </c>
      <c r="AC55" s="54">
        <v>0</v>
      </c>
      <c r="AD55" s="54">
        <v>0</v>
      </c>
      <c r="AE55" s="54">
        <v>0</v>
      </c>
      <c r="AF55" s="54">
        <v>0</v>
      </c>
      <c r="AG55" s="54">
        <v>0</v>
      </c>
      <c r="AH55" s="54">
        <v>0</v>
      </c>
      <c r="AI55" s="54">
        <v>0</v>
      </c>
      <c r="AJ55" s="54">
        <v>0</v>
      </c>
      <c r="AK55" s="54">
        <v>0</v>
      </c>
      <c r="AL55" s="54">
        <v>0</v>
      </c>
      <c r="AM55" s="54">
        <v>0</v>
      </c>
      <c r="AN55" s="54">
        <v>0</v>
      </c>
      <c r="AO55" s="53">
        <f t="shared" si="5"/>
        <v>0</v>
      </c>
      <c r="AP55" s="53">
        <f t="shared" si="6"/>
        <v>0</v>
      </c>
      <c r="AQ55" s="53">
        <f t="shared" si="7"/>
        <v>0</v>
      </c>
      <c r="AR55" s="53">
        <f t="shared" si="8"/>
        <v>0</v>
      </c>
      <c r="AS55" s="53">
        <f t="shared" si="9"/>
        <v>0</v>
      </c>
      <c r="AX55" s="79"/>
    </row>
    <row r="56" spans="1:50" ht="31.5" x14ac:dyDescent="0.25">
      <c r="A56" s="72" t="s">
        <v>81</v>
      </c>
      <c r="B56" s="73" t="s">
        <v>82</v>
      </c>
      <c r="C56" s="74" t="s">
        <v>117</v>
      </c>
      <c r="D56" s="96" t="s">
        <v>118</v>
      </c>
      <c r="E56" s="96" t="s">
        <v>118</v>
      </c>
      <c r="F56" s="97" t="s">
        <v>118</v>
      </c>
      <c r="G56" s="97" t="s">
        <v>118</v>
      </c>
      <c r="H56" s="97" t="s">
        <v>118</v>
      </c>
      <c r="I56" s="53">
        <f>I58+I59</f>
        <v>302.10050000000001</v>
      </c>
      <c r="J56" s="53">
        <f>J57</f>
        <v>302.10050000000001</v>
      </c>
      <c r="K56" s="53">
        <f>K57</f>
        <v>63.15</v>
      </c>
      <c r="L56" s="53">
        <v>0</v>
      </c>
      <c r="M56" s="53">
        <v>0</v>
      </c>
      <c r="N56" s="53">
        <f>K56</f>
        <v>63.15</v>
      </c>
      <c r="O56" s="53">
        <v>0</v>
      </c>
      <c r="P56" s="53">
        <f>P57</f>
        <v>51.51</v>
      </c>
      <c r="Q56" s="53">
        <v>0</v>
      </c>
      <c r="R56" s="53">
        <v>0</v>
      </c>
      <c r="S56" s="53">
        <f>P56</f>
        <v>51.51</v>
      </c>
      <c r="T56" s="53">
        <v>0</v>
      </c>
      <c r="U56" s="53">
        <f>U57</f>
        <v>38.619999999999997</v>
      </c>
      <c r="V56" s="53">
        <v>0</v>
      </c>
      <c r="W56" s="53">
        <v>0</v>
      </c>
      <c r="X56" s="53">
        <f>U56</f>
        <v>38.619999999999997</v>
      </c>
      <c r="Y56" s="53"/>
      <c r="Z56" s="53">
        <f>Z57</f>
        <v>49.698</v>
      </c>
      <c r="AA56" s="53">
        <v>0</v>
      </c>
      <c r="AB56" s="53">
        <v>0</v>
      </c>
      <c r="AC56" s="53">
        <f>AC57</f>
        <v>49.698</v>
      </c>
      <c r="AD56" s="53">
        <v>0</v>
      </c>
      <c r="AE56" s="53">
        <f>AE57</f>
        <v>47.503999999999998</v>
      </c>
      <c r="AF56" s="53">
        <v>0</v>
      </c>
      <c r="AG56" s="53">
        <v>0</v>
      </c>
      <c r="AH56" s="53">
        <f>AH57</f>
        <v>47.503999999999998</v>
      </c>
      <c r="AI56" s="53">
        <v>0</v>
      </c>
      <c r="AJ56" s="53">
        <f>AJ57</f>
        <v>51.618500000000004</v>
      </c>
      <c r="AK56" s="53">
        <v>0</v>
      </c>
      <c r="AL56" s="53">
        <v>0</v>
      </c>
      <c r="AM56" s="53">
        <f>AM57</f>
        <v>51.618500000000004</v>
      </c>
      <c r="AN56" s="53">
        <v>0</v>
      </c>
      <c r="AO56" s="53">
        <f t="shared" si="5"/>
        <v>302.10050000000001</v>
      </c>
      <c r="AP56" s="53">
        <f t="shared" si="6"/>
        <v>0</v>
      </c>
      <c r="AQ56" s="53">
        <f t="shared" si="7"/>
        <v>0</v>
      </c>
      <c r="AR56" s="53">
        <f t="shared" si="8"/>
        <v>302.10050000000001</v>
      </c>
      <c r="AS56" s="53">
        <f t="shared" si="9"/>
        <v>0</v>
      </c>
      <c r="AX56" s="79"/>
    </row>
    <row r="57" spans="1:50" ht="31.5" x14ac:dyDescent="0.25">
      <c r="A57" s="72" t="s">
        <v>83</v>
      </c>
      <c r="B57" s="73" t="s">
        <v>84</v>
      </c>
      <c r="C57" s="74" t="s">
        <v>117</v>
      </c>
      <c r="D57" s="96" t="s">
        <v>118</v>
      </c>
      <c r="E57" s="96" t="s">
        <v>118</v>
      </c>
      <c r="F57" s="97" t="s">
        <v>118</v>
      </c>
      <c r="G57" s="97" t="s">
        <v>118</v>
      </c>
      <c r="H57" s="97" t="s">
        <v>118</v>
      </c>
      <c r="I57" s="53">
        <f>I56</f>
        <v>302.10050000000001</v>
      </c>
      <c r="J57" s="53">
        <f>J58+J59</f>
        <v>302.10050000000001</v>
      </c>
      <c r="K57" s="53">
        <f>K58+K59</f>
        <v>63.15</v>
      </c>
      <c r="L57" s="53">
        <v>0</v>
      </c>
      <c r="M57" s="53">
        <v>0</v>
      </c>
      <c r="N57" s="53">
        <f>K57</f>
        <v>63.15</v>
      </c>
      <c r="O57" s="53">
        <v>0</v>
      </c>
      <c r="P57" s="53">
        <f>P58+P59</f>
        <v>51.51</v>
      </c>
      <c r="Q57" s="53">
        <v>0</v>
      </c>
      <c r="R57" s="53">
        <v>0</v>
      </c>
      <c r="S57" s="53">
        <f>P57</f>
        <v>51.51</v>
      </c>
      <c r="T57" s="53">
        <v>0</v>
      </c>
      <c r="U57" s="53">
        <f>U58+U59</f>
        <v>38.619999999999997</v>
      </c>
      <c r="V57" s="53">
        <v>0</v>
      </c>
      <c r="W57" s="53">
        <v>0</v>
      </c>
      <c r="X57" s="53">
        <f>U57</f>
        <v>38.619999999999997</v>
      </c>
      <c r="Y57" s="53"/>
      <c r="Z57" s="53">
        <f>Z58+Z59</f>
        <v>49.698</v>
      </c>
      <c r="AA57" s="53">
        <v>0</v>
      </c>
      <c r="AB57" s="53">
        <v>0</v>
      </c>
      <c r="AC57" s="53">
        <f>AC58+AC59</f>
        <v>49.698</v>
      </c>
      <c r="AD57" s="53">
        <v>0</v>
      </c>
      <c r="AE57" s="53">
        <f>AE58+AE59</f>
        <v>47.503999999999998</v>
      </c>
      <c r="AF57" s="53">
        <v>0</v>
      </c>
      <c r="AG57" s="53">
        <v>0</v>
      </c>
      <c r="AH57" s="53">
        <f>AH58+AH59</f>
        <v>47.503999999999998</v>
      </c>
      <c r="AI57" s="53">
        <v>0</v>
      </c>
      <c r="AJ57" s="53">
        <f>AJ58+AJ59</f>
        <v>51.618500000000004</v>
      </c>
      <c r="AK57" s="53">
        <v>0</v>
      </c>
      <c r="AL57" s="53">
        <v>0</v>
      </c>
      <c r="AM57" s="53">
        <f>AM58+AM59</f>
        <v>51.618500000000004</v>
      </c>
      <c r="AN57" s="53">
        <v>0</v>
      </c>
      <c r="AO57" s="53">
        <f t="shared" si="5"/>
        <v>302.10050000000001</v>
      </c>
      <c r="AP57" s="53">
        <f t="shared" si="6"/>
        <v>0</v>
      </c>
      <c r="AQ57" s="53">
        <f t="shared" si="7"/>
        <v>0</v>
      </c>
      <c r="AR57" s="53">
        <f t="shared" si="8"/>
        <v>302.10050000000001</v>
      </c>
      <c r="AS57" s="53">
        <f t="shared" si="9"/>
        <v>0</v>
      </c>
      <c r="AX57" s="79"/>
    </row>
    <row r="58" spans="1:50" ht="149.25" customHeight="1" x14ac:dyDescent="0.25">
      <c r="A58" s="72" t="s">
        <v>83</v>
      </c>
      <c r="B58" s="32" t="s">
        <v>496</v>
      </c>
      <c r="C58" s="73" t="s">
        <v>497</v>
      </c>
      <c r="D58" s="72">
        <v>2026</v>
      </c>
      <c r="E58" s="72">
        <v>2031</v>
      </c>
      <c r="F58" s="97" t="s">
        <v>118</v>
      </c>
      <c r="G58" s="97" t="s">
        <v>118</v>
      </c>
      <c r="H58" s="97" t="s">
        <v>118</v>
      </c>
      <c r="I58" s="53">
        <f>AO58</f>
        <v>76.948000000000008</v>
      </c>
      <c r="J58" s="53">
        <f>I58</f>
        <v>76.948000000000008</v>
      </c>
      <c r="K58" s="53">
        <v>26.1</v>
      </c>
      <c r="L58" s="53">
        <v>0</v>
      </c>
      <c r="M58" s="53">
        <v>0</v>
      </c>
      <c r="N58" s="53">
        <f>K58</f>
        <v>26.1</v>
      </c>
      <c r="O58" s="53">
        <v>0</v>
      </c>
      <c r="P58" s="53">
        <v>15.19</v>
      </c>
      <c r="Q58" s="53">
        <v>0</v>
      </c>
      <c r="R58" s="53">
        <v>0</v>
      </c>
      <c r="S58" s="53">
        <f>P58</f>
        <v>15.19</v>
      </c>
      <c r="T58" s="53">
        <v>0</v>
      </c>
      <c r="U58" s="53">
        <f t="shared" ref="U58" si="30">SUM(V58:Y58)</f>
        <v>10.44</v>
      </c>
      <c r="V58" s="53">
        <v>0</v>
      </c>
      <c r="W58" s="53">
        <v>0</v>
      </c>
      <c r="X58" s="53">
        <v>10.44</v>
      </c>
      <c r="Y58" s="53"/>
      <c r="Z58" s="53">
        <f t="shared" ref="Z58" si="31">SUM(AA58:AD58)</f>
        <v>7.6639999999999997</v>
      </c>
      <c r="AA58" s="53">
        <v>0</v>
      </c>
      <c r="AB58" s="53">
        <v>0</v>
      </c>
      <c r="AC58" s="53">
        <v>7.6639999999999997</v>
      </c>
      <c r="AD58" s="53">
        <v>0</v>
      </c>
      <c r="AE58" s="53">
        <f t="shared" ref="AE58" si="32">SUM(AF58:AI58)</f>
        <v>7.86</v>
      </c>
      <c r="AF58" s="53">
        <v>0</v>
      </c>
      <c r="AG58" s="53">
        <v>0</v>
      </c>
      <c r="AH58" s="53">
        <v>7.86</v>
      </c>
      <c r="AI58" s="53">
        <v>0</v>
      </c>
      <c r="AJ58" s="53">
        <f t="shared" ref="AJ58" si="33">SUM(AK58:AN58)</f>
        <v>9.6940000000000008</v>
      </c>
      <c r="AK58" s="53">
        <v>0</v>
      </c>
      <c r="AL58" s="53">
        <v>0</v>
      </c>
      <c r="AM58" s="53">
        <v>9.6940000000000008</v>
      </c>
      <c r="AN58" s="53">
        <v>0</v>
      </c>
      <c r="AO58" s="53">
        <f t="shared" si="5"/>
        <v>76.948000000000008</v>
      </c>
      <c r="AP58" s="53">
        <f t="shared" si="6"/>
        <v>0</v>
      </c>
      <c r="AQ58" s="53">
        <f t="shared" si="7"/>
        <v>0</v>
      </c>
      <c r="AR58" s="53">
        <f t="shared" si="8"/>
        <v>76.948000000000008</v>
      </c>
      <c r="AS58" s="53">
        <f t="shared" si="9"/>
        <v>0</v>
      </c>
      <c r="AX58" s="79"/>
    </row>
    <row r="59" spans="1:50" ht="220.5" x14ac:dyDescent="0.25">
      <c r="A59" s="72" t="s">
        <v>83</v>
      </c>
      <c r="B59" s="32" t="s">
        <v>498</v>
      </c>
      <c r="C59" s="73" t="s">
        <v>499</v>
      </c>
      <c r="D59" s="72">
        <v>2026</v>
      </c>
      <c r="E59" s="72">
        <v>2031</v>
      </c>
      <c r="F59" s="97" t="s">
        <v>118</v>
      </c>
      <c r="G59" s="97" t="s">
        <v>118</v>
      </c>
      <c r="H59" s="97" t="s">
        <v>118</v>
      </c>
      <c r="I59" s="53">
        <f>AO59</f>
        <v>225.1525</v>
      </c>
      <c r="J59" s="53">
        <f>I59</f>
        <v>225.1525</v>
      </c>
      <c r="K59" s="53">
        <v>37.049999999999997</v>
      </c>
      <c r="L59" s="53">
        <v>0</v>
      </c>
      <c r="M59" s="53">
        <v>0</v>
      </c>
      <c r="N59" s="53">
        <f>K59</f>
        <v>37.049999999999997</v>
      </c>
      <c r="O59" s="53">
        <v>0</v>
      </c>
      <c r="P59" s="53">
        <v>36.32</v>
      </c>
      <c r="Q59" s="53">
        <v>0</v>
      </c>
      <c r="R59" s="53">
        <v>0</v>
      </c>
      <c r="S59" s="53">
        <f>P59</f>
        <v>36.32</v>
      </c>
      <c r="T59" s="53">
        <v>0</v>
      </c>
      <c r="U59" s="53">
        <v>28.18</v>
      </c>
      <c r="V59" s="53">
        <v>0</v>
      </c>
      <c r="W59" s="53">
        <v>0</v>
      </c>
      <c r="X59" s="53">
        <f>U59</f>
        <v>28.18</v>
      </c>
      <c r="Y59" s="53"/>
      <c r="Z59" s="53">
        <v>42.033999999999999</v>
      </c>
      <c r="AA59" s="53">
        <v>0</v>
      </c>
      <c r="AB59" s="53">
        <v>0</v>
      </c>
      <c r="AC59" s="53">
        <f>Z59</f>
        <v>42.033999999999999</v>
      </c>
      <c r="AD59" s="53">
        <v>0</v>
      </c>
      <c r="AE59" s="53">
        <v>39.643999999999998</v>
      </c>
      <c r="AF59" s="53">
        <v>0</v>
      </c>
      <c r="AG59" s="53">
        <v>0</v>
      </c>
      <c r="AH59" s="53">
        <f>AE59</f>
        <v>39.643999999999998</v>
      </c>
      <c r="AI59" s="53">
        <v>0</v>
      </c>
      <c r="AJ59" s="53">
        <v>41.924500000000002</v>
      </c>
      <c r="AK59" s="53">
        <v>0</v>
      </c>
      <c r="AL59" s="53">
        <v>0</v>
      </c>
      <c r="AM59" s="53">
        <f>AJ59</f>
        <v>41.924500000000002</v>
      </c>
      <c r="AN59" s="53">
        <v>0</v>
      </c>
      <c r="AO59" s="53">
        <f t="shared" si="5"/>
        <v>225.1525</v>
      </c>
      <c r="AP59" s="53">
        <f t="shared" si="6"/>
        <v>0</v>
      </c>
      <c r="AQ59" s="53">
        <f t="shared" si="7"/>
        <v>0</v>
      </c>
      <c r="AR59" s="53">
        <f t="shared" si="8"/>
        <v>225.1525</v>
      </c>
      <c r="AS59" s="53">
        <f t="shared" si="9"/>
        <v>0</v>
      </c>
      <c r="AX59" s="79"/>
    </row>
    <row r="60" spans="1:50" ht="31.5" x14ac:dyDescent="0.25">
      <c r="A60" s="72" t="s">
        <v>85</v>
      </c>
      <c r="B60" s="73" t="s">
        <v>86</v>
      </c>
      <c r="C60" s="74" t="s">
        <v>117</v>
      </c>
      <c r="D60" s="96" t="s">
        <v>118</v>
      </c>
      <c r="E60" s="96" t="s">
        <v>118</v>
      </c>
      <c r="F60" s="97" t="s">
        <v>118</v>
      </c>
      <c r="G60" s="97" t="s">
        <v>118</v>
      </c>
      <c r="H60" s="97" t="s">
        <v>118</v>
      </c>
      <c r="I60" s="54">
        <v>0</v>
      </c>
      <c r="J60" s="97" t="s">
        <v>118</v>
      </c>
      <c r="K60" s="54">
        <v>0</v>
      </c>
      <c r="L60" s="54">
        <v>0</v>
      </c>
      <c r="M60" s="54">
        <v>0</v>
      </c>
      <c r="N60" s="54">
        <v>0</v>
      </c>
      <c r="O60" s="54">
        <v>0</v>
      </c>
      <c r="P60" s="54">
        <v>0</v>
      </c>
      <c r="Q60" s="54">
        <v>0</v>
      </c>
      <c r="R60" s="54">
        <v>0</v>
      </c>
      <c r="S60" s="54">
        <v>0</v>
      </c>
      <c r="T60" s="54">
        <v>0</v>
      </c>
      <c r="U60" s="54">
        <v>0</v>
      </c>
      <c r="V60" s="54">
        <v>0</v>
      </c>
      <c r="W60" s="54">
        <v>0</v>
      </c>
      <c r="X60" s="54">
        <v>0</v>
      </c>
      <c r="Y60" s="54">
        <v>0</v>
      </c>
      <c r="Z60" s="54">
        <v>0</v>
      </c>
      <c r="AA60" s="54">
        <v>0</v>
      </c>
      <c r="AB60" s="54">
        <v>0</v>
      </c>
      <c r="AC60" s="54">
        <v>0</v>
      </c>
      <c r="AD60" s="54">
        <v>0</v>
      </c>
      <c r="AE60" s="54">
        <v>0</v>
      </c>
      <c r="AF60" s="54">
        <v>0</v>
      </c>
      <c r="AG60" s="54">
        <v>0</v>
      </c>
      <c r="AH60" s="54">
        <v>0</v>
      </c>
      <c r="AI60" s="54">
        <v>0</v>
      </c>
      <c r="AJ60" s="54">
        <v>0</v>
      </c>
      <c r="AK60" s="54">
        <v>0</v>
      </c>
      <c r="AL60" s="54">
        <v>0</v>
      </c>
      <c r="AM60" s="54">
        <v>0</v>
      </c>
      <c r="AN60" s="54">
        <v>0</v>
      </c>
      <c r="AO60" s="53">
        <f t="shared" si="5"/>
        <v>0</v>
      </c>
      <c r="AP60" s="53">
        <f t="shared" si="6"/>
        <v>0</v>
      </c>
      <c r="AQ60" s="53">
        <f t="shared" si="7"/>
        <v>0</v>
      </c>
      <c r="AR60" s="53">
        <f t="shared" si="8"/>
        <v>0</v>
      </c>
      <c r="AS60" s="53">
        <f t="shared" si="9"/>
        <v>0</v>
      </c>
      <c r="AX60" s="79"/>
    </row>
    <row r="61" spans="1:50" ht="31.5" x14ac:dyDescent="0.25">
      <c r="A61" s="72" t="s">
        <v>87</v>
      </c>
      <c r="B61" s="73" t="s">
        <v>88</v>
      </c>
      <c r="C61" s="74" t="s">
        <v>117</v>
      </c>
      <c r="D61" s="96" t="s">
        <v>118</v>
      </c>
      <c r="E61" s="96" t="s">
        <v>118</v>
      </c>
      <c r="F61" s="97" t="s">
        <v>118</v>
      </c>
      <c r="G61" s="97" t="s">
        <v>118</v>
      </c>
      <c r="H61" s="97" t="s">
        <v>118</v>
      </c>
      <c r="I61" s="54">
        <v>0</v>
      </c>
      <c r="J61" s="97" t="s">
        <v>118</v>
      </c>
      <c r="K61" s="54">
        <v>0</v>
      </c>
      <c r="L61" s="54">
        <v>0</v>
      </c>
      <c r="M61" s="54">
        <v>0</v>
      </c>
      <c r="N61" s="54">
        <v>0</v>
      </c>
      <c r="O61" s="54">
        <v>0</v>
      </c>
      <c r="P61" s="54">
        <v>0</v>
      </c>
      <c r="Q61" s="54">
        <v>0</v>
      </c>
      <c r="R61" s="54">
        <v>0</v>
      </c>
      <c r="S61" s="54">
        <v>0</v>
      </c>
      <c r="T61" s="54">
        <v>0</v>
      </c>
      <c r="U61" s="54">
        <v>0</v>
      </c>
      <c r="V61" s="54">
        <v>0</v>
      </c>
      <c r="W61" s="54">
        <v>0</v>
      </c>
      <c r="X61" s="54">
        <v>0</v>
      </c>
      <c r="Y61" s="54">
        <v>0</v>
      </c>
      <c r="Z61" s="54">
        <v>0</v>
      </c>
      <c r="AA61" s="54">
        <v>0</v>
      </c>
      <c r="AB61" s="54">
        <v>0</v>
      </c>
      <c r="AC61" s="54">
        <v>0</v>
      </c>
      <c r="AD61" s="54">
        <v>0</v>
      </c>
      <c r="AE61" s="54">
        <v>0</v>
      </c>
      <c r="AF61" s="54">
        <v>0</v>
      </c>
      <c r="AG61" s="54">
        <v>0</v>
      </c>
      <c r="AH61" s="54">
        <v>0</v>
      </c>
      <c r="AI61" s="54">
        <v>0</v>
      </c>
      <c r="AJ61" s="54">
        <v>0</v>
      </c>
      <c r="AK61" s="54">
        <v>0</v>
      </c>
      <c r="AL61" s="54">
        <v>0</v>
      </c>
      <c r="AM61" s="54">
        <v>0</v>
      </c>
      <c r="AN61" s="54">
        <v>0</v>
      </c>
      <c r="AO61" s="53">
        <f t="shared" si="5"/>
        <v>0</v>
      </c>
      <c r="AP61" s="53">
        <f t="shared" si="6"/>
        <v>0</v>
      </c>
      <c r="AQ61" s="53">
        <f t="shared" si="7"/>
        <v>0</v>
      </c>
      <c r="AR61" s="53">
        <f t="shared" si="8"/>
        <v>0</v>
      </c>
      <c r="AS61" s="53">
        <f t="shared" si="9"/>
        <v>0</v>
      </c>
      <c r="AX61" s="79"/>
    </row>
    <row r="62" spans="1:50" ht="31.5" x14ac:dyDescent="0.25">
      <c r="A62" s="72" t="s">
        <v>89</v>
      </c>
      <c r="B62" s="73" t="s">
        <v>90</v>
      </c>
      <c r="C62" s="74" t="s">
        <v>117</v>
      </c>
      <c r="D62" s="96" t="s">
        <v>118</v>
      </c>
      <c r="E62" s="96" t="s">
        <v>118</v>
      </c>
      <c r="F62" s="97" t="s">
        <v>118</v>
      </c>
      <c r="G62" s="97" t="s">
        <v>118</v>
      </c>
      <c r="H62" s="97" t="s">
        <v>118</v>
      </c>
      <c r="I62" s="54">
        <v>0</v>
      </c>
      <c r="J62" s="97" t="s">
        <v>118</v>
      </c>
      <c r="K62" s="54">
        <v>0</v>
      </c>
      <c r="L62" s="54">
        <v>0</v>
      </c>
      <c r="M62" s="54">
        <v>0</v>
      </c>
      <c r="N62" s="54">
        <v>0</v>
      </c>
      <c r="O62" s="54">
        <v>0</v>
      </c>
      <c r="P62" s="54">
        <v>0</v>
      </c>
      <c r="Q62" s="54">
        <v>0</v>
      </c>
      <c r="R62" s="54">
        <v>0</v>
      </c>
      <c r="S62" s="54">
        <v>0</v>
      </c>
      <c r="T62" s="54">
        <v>0</v>
      </c>
      <c r="U62" s="54">
        <v>0</v>
      </c>
      <c r="V62" s="54">
        <v>0</v>
      </c>
      <c r="W62" s="54">
        <v>0</v>
      </c>
      <c r="X62" s="54">
        <v>0</v>
      </c>
      <c r="Y62" s="54">
        <v>0</v>
      </c>
      <c r="Z62" s="54">
        <v>0</v>
      </c>
      <c r="AA62" s="54">
        <v>0</v>
      </c>
      <c r="AB62" s="54">
        <v>0</v>
      </c>
      <c r="AC62" s="54">
        <v>0</v>
      </c>
      <c r="AD62" s="54">
        <v>0</v>
      </c>
      <c r="AE62" s="54">
        <v>0</v>
      </c>
      <c r="AF62" s="54">
        <v>0</v>
      </c>
      <c r="AG62" s="54">
        <v>0</v>
      </c>
      <c r="AH62" s="54">
        <v>0</v>
      </c>
      <c r="AI62" s="54">
        <v>0</v>
      </c>
      <c r="AJ62" s="54">
        <v>0</v>
      </c>
      <c r="AK62" s="54">
        <v>0</v>
      </c>
      <c r="AL62" s="54">
        <v>0</v>
      </c>
      <c r="AM62" s="54">
        <v>0</v>
      </c>
      <c r="AN62" s="54">
        <v>0</v>
      </c>
      <c r="AO62" s="53">
        <f t="shared" si="5"/>
        <v>0</v>
      </c>
      <c r="AP62" s="53">
        <f t="shared" si="6"/>
        <v>0</v>
      </c>
      <c r="AQ62" s="53">
        <f t="shared" si="7"/>
        <v>0</v>
      </c>
      <c r="AR62" s="53">
        <f t="shared" si="8"/>
        <v>0</v>
      </c>
      <c r="AS62" s="53">
        <f t="shared" si="9"/>
        <v>0</v>
      </c>
      <c r="AX62" s="79"/>
    </row>
    <row r="63" spans="1:50" ht="47.25" x14ac:dyDescent="0.25">
      <c r="A63" s="72" t="s">
        <v>91</v>
      </c>
      <c r="B63" s="73" t="s">
        <v>92</v>
      </c>
      <c r="C63" s="74" t="s">
        <v>117</v>
      </c>
      <c r="D63" s="96" t="s">
        <v>118</v>
      </c>
      <c r="E63" s="96" t="s">
        <v>118</v>
      </c>
      <c r="F63" s="97" t="s">
        <v>118</v>
      </c>
      <c r="G63" s="97" t="s">
        <v>118</v>
      </c>
      <c r="H63" s="97" t="s">
        <v>118</v>
      </c>
      <c r="I63" s="54">
        <v>0</v>
      </c>
      <c r="J63" s="97" t="s">
        <v>118</v>
      </c>
      <c r="K63" s="54">
        <v>0</v>
      </c>
      <c r="L63" s="54">
        <v>0</v>
      </c>
      <c r="M63" s="54">
        <v>0</v>
      </c>
      <c r="N63" s="54">
        <v>0</v>
      </c>
      <c r="O63" s="54">
        <v>0</v>
      </c>
      <c r="P63" s="54">
        <v>0</v>
      </c>
      <c r="Q63" s="54">
        <v>0</v>
      </c>
      <c r="R63" s="54">
        <v>0</v>
      </c>
      <c r="S63" s="54">
        <v>0</v>
      </c>
      <c r="T63" s="54">
        <v>0</v>
      </c>
      <c r="U63" s="54">
        <v>0</v>
      </c>
      <c r="V63" s="54">
        <v>0</v>
      </c>
      <c r="W63" s="54">
        <v>0</v>
      </c>
      <c r="X63" s="54">
        <v>0</v>
      </c>
      <c r="Y63" s="54">
        <v>0</v>
      </c>
      <c r="Z63" s="54">
        <v>0</v>
      </c>
      <c r="AA63" s="54">
        <v>0</v>
      </c>
      <c r="AB63" s="54">
        <v>0</v>
      </c>
      <c r="AC63" s="54">
        <v>0</v>
      </c>
      <c r="AD63" s="54">
        <v>0</v>
      </c>
      <c r="AE63" s="54">
        <v>0</v>
      </c>
      <c r="AF63" s="54">
        <v>0</v>
      </c>
      <c r="AG63" s="54">
        <v>0</v>
      </c>
      <c r="AH63" s="54">
        <v>0</v>
      </c>
      <c r="AI63" s="54">
        <v>0</v>
      </c>
      <c r="AJ63" s="54">
        <v>0</v>
      </c>
      <c r="AK63" s="54">
        <v>0</v>
      </c>
      <c r="AL63" s="54">
        <v>0</v>
      </c>
      <c r="AM63" s="54">
        <v>0</v>
      </c>
      <c r="AN63" s="54">
        <v>0</v>
      </c>
      <c r="AO63" s="53">
        <f t="shared" si="5"/>
        <v>0</v>
      </c>
      <c r="AP63" s="53">
        <f t="shared" si="6"/>
        <v>0</v>
      </c>
      <c r="AQ63" s="53">
        <f t="shared" si="7"/>
        <v>0</v>
      </c>
      <c r="AR63" s="53">
        <f t="shared" si="8"/>
        <v>0</v>
      </c>
      <c r="AS63" s="53">
        <f t="shared" si="9"/>
        <v>0</v>
      </c>
      <c r="AX63" s="79"/>
    </row>
    <row r="64" spans="1:50" ht="31.5" x14ac:dyDescent="0.25">
      <c r="A64" s="72" t="s">
        <v>93</v>
      </c>
      <c r="B64" s="73" t="s">
        <v>94</v>
      </c>
      <c r="C64" s="74" t="s">
        <v>117</v>
      </c>
      <c r="D64" s="96" t="s">
        <v>118</v>
      </c>
      <c r="E64" s="96" t="s">
        <v>118</v>
      </c>
      <c r="F64" s="97" t="s">
        <v>118</v>
      </c>
      <c r="G64" s="97" t="s">
        <v>118</v>
      </c>
      <c r="H64" s="97" t="s">
        <v>118</v>
      </c>
      <c r="I64" s="54">
        <v>0</v>
      </c>
      <c r="J64" s="97" t="s">
        <v>118</v>
      </c>
      <c r="K64" s="54">
        <v>0</v>
      </c>
      <c r="L64" s="54">
        <v>0</v>
      </c>
      <c r="M64" s="54">
        <v>0</v>
      </c>
      <c r="N64" s="54">
        <v>0</v>
      </c>
      <c r="O64" s="54">
        <v>0</v>
      </c>
      <c r="P64" s="54">
        <v>0</v>
      </c>
      <c r="Q64" s="54">
        <v>0</v>
      </c>
      <c r="R64" s="54">
        <v>0</v>
      </c>
      <c r="S64" s="54">
        <v>0</v>
      </c>
      <c r="T64" s="54">
        <v>0</v>
      </c>
      <c r="U64" s="54">
        <v>0</v>
      </c>
      <c r="V64" s="54">
        <v>0</v>
      </c>
      <c r="W64" s="54">
        <v>0</v>
      </c>
      <c r="X64" s="54">
        <v>0</v>
      </c>
      <c r="Y64" s="54">
        <v>0</v>
      </c>
      <c r="Z64" s="54">
        <v>0</v>
      </c>
      <c r="AA64" s="54">
        <v>0</v>
      </c>
      <c r="AB64" s="54">
        <v>0</v>
      </c>
      <c r="AC64" s="54">
        <v>0</v>
      </c>
      <c r="AD64" s="54">
        <v>0</v>
      </c>
      <c r="AE64" s="54">
        <v>0</v>
      </c>
      <c r="AF64" s="54">
        <v>0</v>
      </c>
      <c r="AG64" s="54">
        <v>0</v>
      </c>
      <c r="AH64" s="54">
        <v>0</v>
      </c>
      <c r="AI64" s="54">
        <v>0</v>
      </c>
      <c r="AJ64" s="54">
        <v>0</v>
      </c>
      <c r="AK64" s="54">
        <v>0</v>
      </c>
      <c r="AL64" s="54">
        <v>0</v>
      </c>
      <c r="AM64" s="54">
        <v>0</v>
      </c>
      <c r="AN64" s="54">
        <v>0</v>
      </c>
      <c r="AO64" s="53">
        <f t="shared" si="5"/>
        <v>0</v>
      </c>
      <c r="AP64" s="53">
        <f t="shared" si="6"/>
        <v>0</v>
      </c>
      <c r="AQ64" s="53">
        <f t="shared" si="7"/>
        <v>0</v>
      </c>
      <c r="AR64" s="53">
        <f t="shared" si="8"/>
        <v>0</v>
      </c>
      <c r="AS64" s="53">
        <f t="shared" si="9"/>
        <v>0</v>
      </c>
      <c r="AX64" s="79"/>
    </row>
    <row r="65" spans="1:50" ht="31.5" x14ac:dyDescent="0.25">
      <c r="A65" s="72" t="s">
        <v>95</v>
      </c>
      <c r="B65" s="73" t="s">
        <v>96</v>
      </c>
      <c r="C65" s="74" t="s">
        <v>117</v>
      </c>
      <c r="D65" s="96" t="s">
        <v>118</v>
      </c>
      <c r="E65" s="96" t="s">
        <v>118</v>
      </c>
      <c r="F65" s="97" t="s">
        <v>118</v>
      </c>
      <c r="G65" s="97" t="s">
        <v>118</v>
      </c>
      <c r="H65" s="97" t="s">
        <v>118</v>
      </c>
      <c r="I65" s="54">
        <v>0</v>
      </c>
      <c r="J65" s="97" t="s">
        <v>118</v>
      </c>
      <c r="K65" s="54">
        <v>0</v>
      </c>
      <c r="L65" s="54">
        <v>0</v>
      </c>
      <c r="M65" s="54">
        <v>0</v>
      </c>
      <c r="N65" s="54">
        <v>0</v>
      </c>
      <c r="O65" s="54">
        <v>0</v>
      </c>
      <c r="P65" s="54">
        <v>0</v>
      </c>
      <c r="Q65" s="54">
        <v>0</v>
      </c>
      <c r="R65" s="54">
        <v>0</v>
      </c>
      <c r="S65" s="54">
        <v>0</v>
      </c>
      <c r="T65" s="54">
        <v>0</v>
      </c>
      <c r="U65" s="54">
        <v>0</v>
      </c>
      <c r="V65" s="54">
        <v>0</v>
      </c>
      <c r="W65" s="54">
        <v>0</v>
      </c>
      <c r="X65" s="54">
        <v>0</v>
      </c>
      <c r="Y65" s="54">
        <v>0</v>
      </c>
      <c r="Z65" s="54">
        <v>0</v>
      </c>
      <c r="AA65" s="54">
        <v>0</v>
      </c>
      <c r="AB65" s="54">
        <v>0</v>
      </c>
      <c r="AC65" s="54">
        <v>0</v>
      </c>
      <c r="AD65" s="54">
        <v>0</v>
      </c>
      <c r="AE65" s="54">
        <v>0</v>
      </c>
      <c r="AF65" s="54">
        <v>0</v>
      </c>
      <c r="AG65" s="54">
        <v>0</v>
      </c>
      <c r="AH65" s="54">
        <v>0</v>
      </c>
      <c r="AI65" s="54">
        <v>0</v>
      </c>
      <c r="AJ65" s="54">
        <v>0</v>
      </c>
      <c r="AK65" s="54">
        <v>0</v>
      </c>
      <c r="AL65" s="54">
        <v>0</v>
      </c>
      <c r="AM65" s="54">
        <v>0</v>
      </c>
      <c r="AN65" s="54">
        <v>0</v>
      </c>
      <c r="AO65" s="53">
        <f t="shared" si="5"/>
        <v>0</v>
      </c>
      <c r="AP65" s="53">
        <f t="shared" si="6"/>
        <v>0</v>
      </c>
      <c r="AQ65" s="53">
        <f t="shared" si="7"/>
        <v>0</v>
      </c>
      <c r="AR65" s="53">
        <f t="shared" si="8"/>
        <v>0</v>
      </c>
      <c r="AS65" s="53">
        <f t="shared" si="9"/>
        <v>0</v>
      </c>
      <c r="AX65" s="79"/>
    </row>
    <row r="66" spans="1:50" ht="47.25" x14ac:dyDescent="0.25">
      <c r="A66" s="72" t="s">
        <v>97</v>
      </c>
      <c r="B66" s="73" t="s">
        <v>98</v>
      </c>
      <c r="C66" s="74" t="s">
        <v>117</v>
      </c>
      <c r="D66" s="96" t="s">
        <v>118</v>
      </c>
      <c r="E66" s="96" t="s">
        <v>118</v>
      </c>
      <c r="F66" s="97" t="s">
        <v>118</v>
      </c>
      <c r="G66" s="97" t="s">
        <v>118</v>
      </c>
      <c r="H66" s="97" t="s">
        <v>118</v>
      </c>
      <c r="I66" s="54">
        <v>0</v>
      </c>
      <c r="J66" s="97" t="s">
        <v>118</v>
      </c>
      <c r="K66" s="54">
        <v>0</v>
      </c>
      <c r="L66" s="54">
        <v>0</v>
      </c>
      <c r="M66" s="54">
        <v>0</v>
      </c>
      <c r="N66" s="54">
        <v>0</v>
      </c>
      <c r="O66" s="54">
        <v>0</v>
      </c>
      <c r="P66" s="54">
        <v>0</v>
      </c>
      <c r="Q66" s="54">
        <v>0</v>
      </c>
      <c r="R66" s="54">
        <v>0</v>
      </c>
      <c r="S66" s="54">
        <v>0</v>
      </c>
      <c r="T66" s="54">
        <v>0</v>
      </c>
      <c r="U66" s="54">
        <v>0</v>
      </c>
      <c r="V66" s="54">
        <v>0</v>
      </c>
      <c r="W66" s="54">
        <v>0</v>
      </c>
      <c r="X66" s="54">
        <v>0</v>
      </c>
      <c r="Y66" s="54">
        <v>0</v>
      </c>
      <c r="Z66" s="54">
        <v>0</v>
      </c>
      <c r="AA66" s="54">
        <v>0</v>
      </c>
      <c r="AB66" s="54">
        <v>0</v>
      </c>
      <c r="AC66" s="54">
        <v>0</v>
      </c>
      <c r="AD66" s="54">
        <v>0</v>
      </c>
      <c r="AE66" s="54">
        <v>0</v>
      </c>
      <c r="AF66" s="54">
        <v>0</v>
      </c>
      <c r="AG66" s="54">
        <v>0</v>
      </c>
      <c r="AH66" s="54">
        <v>0</v>
      </c>
      <c r="AI66" s="54">
        <v>0</v>
      </c>
      <c r="AJ66" s="54">
        <v>0</v>
      </c>
      <c r="AK66" s="54">
        <v>0</v>
      </c>
      <c r="AL66" s="54">
        <v>0</v>
      </c>
      <c r="AM66" s="54">
        <v>0</v>
      </c>
      <c r="AN66" s="54">
        <v>0</v>
      </c>
      <c r="AO66" s="53">
        <f t="shared" si="5"/>
        <v>0</v>
      </c>
      <c r="AP66" s="53">
        <f t="shared" si="6"/>
        <v>0</v>
      </c>
      <c r="AQ66" s="53">
        <f t="shared" si="7"/>
        <v>0</v>
      </c>
      <c r="AR66" s="53">
        <f t="shared" si="8"/>
        <v>0</v>
      </c>
      <c r="AS66" s="53">
        <f t="shared" si="9"/>
        <v>0</v>
      </c>
      <c r="AX66" s="79"/>
    </row>
    <row r="67" spans="1:50" ht="47.25" x14ac:dyDescent="0.25">
      <c r="A67" s="72" t="s">
        <v>99</v>
      </c>
      <c r="B67" s="73" t="s">
        <v>100</v>
      </c>
      <c r="C67" s="74" t="s">
        <v>117</v>
      </c>
      <c r="D67" s="96" t="s">
        <v>118</v>
      </c>
      <c r="E67" s="96" t="s">
        <v>118</v>
      </c>
      <c r="F67" s="97" t="s">
        <v>118</v>
      </c>
      <c r="G67" s="97" t="s">
        <v>118</v>
      </c>
      <c r="H67" s="97" t="s">
        <v>118</v>
      </c>
      <c r="I67" s="54">
        <v>0</v>
      </c>
      <c r="J67" s="97" t="s">
        <v>118</v>
      </c>
      <c r="K67" s="54">
        <v>0</v>
      </c>
      <c r="L67" s="54">
        <v>0</v>
      </c>
      <c r="M67" s="54">
        <v>0</v>
      </c>
      <c r="N67" s="54">
        <v>0</v>
      </c>
      <c r="O67" s="54">
        <v>0</v>
      </c>
      <c r="P67" s="54">
        <v>0</v>
      </c>
      <c r="Q67" s="54">
        <v>0</v>
      </c>
      <c r="R67" s="54">
        <v>0</v>
      </c>
      <c r="S67" s="54">
        <v>0</v>
      </c>
      <c r="T67" s="54">
        <v>0</v>
      </c>
      <c r="U67" s="54">
        <v>0</v>
      </c>
      <c r="V67" s="54">
        <v>0</v>
      </c>
      <c r="W67" s="54">
        <v>0</v>
      </c>
      <c r="X67" s="54">
        <v>0</v>
      </c>
      <c r="Y67" s="54">
        <v>0</v>
      </c>
      <c r="Z67" s="54">
        <v>0</v>
      </c>
      <c r="AA67" s="54">
        <v>0</v>
      </c>
      <c r="AB67" s="54">
        <v>0</v>
      </c>
      <c r="AC67" s="54">
        <v>0</v>
      </c>
      <c r="AD67" s="54">
        <v>0</v>
      </c>
      <c r="AE67" s="54">
        <v>0</v>
      </c>
      <c r="AF67" s="54">
        <v>0</v>
      </c>
      <c r="AG67" s="54">
        <v>0</v>
      </c>
      <c r="AH67" s="54">
        <v>0</v>
      </c>
      <c r="AI67" s="54">
        <v>0</v>
      </c>
      <c r="AJ67" s="54">
        <v>0</v>
      </c>
      <c r="AK67" s="54">
        <v>0</v>
      </c>
      <c r="AL67" s="54">
        <v>0</v>
      </c>
      <c r="AM67" s="54">
        <v>0</v>
      </c>
      <c r="AN67" s="54">
        <v>0</v>
      </c>
      <c r="AO67" s="53">
        <f t="shared" si="5"/>
        <v>0</v>
      </c>
      <c r="AP67" s="53">
        <f t="shared" si="6"/>
        <v>0</v>
      </c>
      <c r="AQ67" s="53">
        <f t="shared" si="7"/>
        <v>0</v>
      </c>
      <c r="AR67" s="53">
        <f t="shared" si="8"/>
        <v>0</v>
      </c>
      <c r="AS67" s="53">
        <f t="shared" si="9"/>
        <v>0</v>
      </c>
      <c r="AX67" s="79"/>
    </row>
    <row r="68" spans="1:50" ht="31.5" x14ac:dyDescent="0.25">
      <c r="A68" s="72" t="s">
        <v>101</v>
      </c>
      <c r="B68" s="73" t="s">
        <v>102</v>
      </c>
      <c r="C68" s="74" t="s">
        <v>117</v>
      </c>
      <c r="D68" s="96" t="s">
        <v>118</v>
      </c>
      <c r="E68" s="96" t="s">
        <v>118</v>
      </c>
      <c r="F68" s="97" t="s">
        <v>118</v>
      </c>
      <c r="G68" s="97" t="s">
        <v>118</v>
      </c>
      <c r="H68" s="97" t="s">
        <v>118</v>
      </c>
      <c r="I68" s="54">
        <v>0</v>
      </c>
      <c r="J68" s="97" t="s">
        <v>118</v>
      </c>
      <c r="K68" s="54">
        <v>0</v>
      </c>
      <c r="L68" s="54">
        <v>0</v>
      </c>
      <c r="M68" s="54">
        <v>0</v>
      </c>
      <c r="N68" s="54">
        <v>0</v>
      </c>
      <c r="O68" s="54">
        <v>0</v>
      </c>
      <c r="P68" s="54">
        <v>0</v>
      </c>
      <c r="Q68" s="54">
        <v>0</v>
      </c>
      <c r="R68" s="54">
        <v>0</v>
      </c>
      <c r="S68" s="54">
        <v>0</v>
      </c>
      <c r="T68" s="54">
        <v>0</v>
      </c>
      <c r="U68" s="54">
        <v>0</v>
      </c>
      <c r="V68" s="54">
        <v>0</v>
      </c>
      <c r="W68" s="54">
        <v>0</v>
      </c>
      <c r="X68" s="54">
        <v>0</v>
      </c>
      <c r="Y68" s="54">
        <v>0</v>
      </c>
      <c r="Z68" s="54">
        <v>0</v>
      </c>
      <c r="AA68" s="54">
        <v>0</v>
      </c>
      <c r="AB68" s="54">
        <v>0</v>
      </c>
      <c r="AC68" s="54">
        <v>0</v>
      </c>
      <c r="AD68" s="54">
        <v>0</v>
      </c>
      <c r="AE68" s="54">
        <v>0</v>
      </c>
      <c r="AF68" s="54">
        <v>0</v>
      </c>
      <c r="AG68" s="54">
        <v>0</v>
      </c>
      <c r="AH68" s="54">
        <v>0</v>
      </c>
      <c r="AI68" s="54">
        <v>0</v>
      </c>
      <c r="AJ68" s="54">
        <v>0</v>
      </c>
      <c r="AK68" s="54">
        <v>0</v>
      </c>
      <c r="AL68" s="54">
        <v>0</v>
      </c>
      <c r="AM68" s="54">
        <v>0</v>
      </c>
      <c r="AN68" s="54">
        <v>0</v>
      </c>
      <c r="AO68" s="53">
        <f t="shared" si="5"/>
        <v>0</v>
      </c>
      <c r="AP68" s="53">
        <f t="shared" si="6"/>
        <v>0</v>
      </c>
      <c r="AQ68" s="53">
        <f t="shared" si="7"/>
        <v>0</v>
      </c>
      <c r="AR68" s="53">
        <f t="shared" si="8"/>
        <v>0</v>
      </c>
      <c r="AS68" s="53">
        <f t="shared" si="9"/>
        <v>0</v>
      </c>
      <c r="AX68" s="79"/>
    </row>
    <row r="69" spans="1:50" ht="31.5" x14ac:dyDescent="0.25">
      <c r="A69" s="72" t="s">
        <v>103</v>
      </c>
      <c r="B69" s="73" t="s">
        <v>104</v>
      </c>
      <c r="C69" s="74" t="s">
        <v>117</v>
      </c>
      <c r="D69" s="96" t="s">
        <v>118</v>
      </c>
      <c r="E69" s="96" t="s">
        <v>118</v>
      </c>
      <c r="F69" s="97" t="s">
        <v>118</v>
      </c>
      <c r="G69" s="97" t="s">
        <v>118</v>
      </c>
      <c r="H69" s="97" t="s">
        <v>118</v>
      </c>
      <c r="I69" s="54">
        <v>0</v>
      </c>
      <c r="J69" s="97" t="s">
        <v>118</v>
      </c>
      <c r="K69" s="54">
        <v>0</v>
      </c>
      <c r="L69" s="54">
        <v>0</v>
      </c>
      <c r="M69" s="54">
        <v>0</v>
      </c>
      <c r="N69" s="54">
        <v>0</v>
      </c>
      <c r="O69" s="54">
        <v>0</v>
      </c>
      <c r="P69" s="54">
        <v>0</v>
      </c>
      <c r="Q69" s="54">
        <v>0</v>
      </c>
      <c r="R69" s="54">
        <v>0</v>
      </c>
      <c r="S69" s="54">
        <v>0</v>
      </c>
      <c r="T69" s="54">
        <v>0</v>
      </c>
      <c r="U69" s="54">
        <v>0</v>
      </c>
      <c r="V69" s="54">
        <v>0</v>
      </c>
      <c r="W69" s="54">
        <v>0</v>
      </c>
      <c r="X69" s="54">
        <v>0</v>
      </c>
      <c r="Y69" s="54">
        <v>0</v>
      </c>
      <c r="Z69" s="54">
        <v>0</v>
      </c>
      <c r="AA69" s="54">
        <v>0</v>
      </c>
      <c r="AB69" s="54">
        <v>0</v>
      </c>
      <c r="AC69" s="54">
        <v>0</v>
      </c>
      <c r="AD69" s="54">
        <v>0</v>
      </c>
      <c r="AE69" s="54">
        <v>0</v>
      </c>
      <c r="AF69" s="54">
        <v>0</v>
      </c>
      <c r="AG69" s="54">
        <v>0</v>
      </c>
      <c r="AH69" s="54">
        <v>0</v>
      </c>
      <c r="AI69" s="54">
        <v>0</v>
      </c>
      <c r="AJ69" s="54">
        <v>0</v>
      </c>
      <c r="AK69" s="54">
        <v>0</v>
      </c>
      <c r="AL69" s="54">
        <v>0</v>
      </c>
      <c r="AM69" s="54">
        <v>0</v>
      </c>
      <c r="AN69" s="54">
        <v>0</v>
      </c>
      <c r="AO69" s="53">
        <f t="shared" si="5"/>
        <v>0</v>
      </c>
      <c r="AP69" s="53">
        <f t="shared" si="6"/>
        <v>0</v>
      </c>
      <c r="AQ69" s="53">
        <f t="shared" si="7"/>
        <v>0</v>
      </c>
      <c r="AR69" s="53">
        <f t="shared" si="8"/>
        <v>0</v>
      </c>
      <c r="AS69" s="53">
        <f t="shared" si="9"/>
        <v>0</v>
      </c>
      <c r="AX69" s="79"/>
    </row>
    <row r="70" spans="1:50" ht="47.25" x14ac:dyDescent="0.25">
      <c r="A70" s="72" t="s">
        <v>105</v>
      </c>
      <c r="B70" s="73" t="s">
        <v>106</v>
      </c>
      <c r="C70" s="74" t="s">
        <v>117</v>
      </c>
      <c r="D70" s="96" t="s">
        <v>118</v>
      </c>
      <c r="E70" s="96" t="s">
        <v>118</v>
      </c>
      <c r="F70" s="97" t="s">
        <v>118</v>
      </c>
      <c r="G70" s="97" t="s">
        <v>118</v>
      </c>
      <c r="H70" s="97" t="s">
        <v>118</v>
      </c>
      <c r="I70" s="54">
        <v>0</v>
      </c>
      <c r="J70" s="97" t="s">
        <v>118</v>
      </c>
      <c r="K70" s="54">
        <v>0</v>
      </c>
      <c r="L70" s="54">
        <v>0</v>
      </c>
      <c r="M70" s="54">
        <v>0</v>
      </c>
      <c r="N70" s="54">
        <v>0</v>
      </c>
      <c r="O70" s="54">
        <v>0</v>
      </c>
      <c r="P70" s="54">
        <v>0</v>
      </c>
      <c r="Q70" s="54">
        <v>0</v>
      </c>
      <c r="R70" s="54">
        <v>0</v>
      </c>
      <c r="S70" s="54">
        <v>0</v>
      </c>
      <c r="T70" s="54">
        <v>0</v>
      </c>
      <c r="U70" s="54">
        <v>0</v>
      </c>
      <c r="V70" s="54">
        <v>0</v>
      </c>
      <c r="W70" s="54">
        <v>0</v>
      </c>
      <c r="X70" s="54">
        <v>0</v>
      </c>
      <c r="Y70" s="54">
        <v>0</v>
      </c>
      <c r="Z70" s="54">
        <v>0</v>
      </c>
      <c r="AA70" s="54">
        <v>0</v>
      </c>
      <c r="AB70" s="54">
        <v>0</v>
      </c>
      <c r="AC70" s="54">
        <v>0</v>
      </c>
      <c r="AD70" s="54">
        <v>0</v>
      </c>
      <c r="AE70" s="54">
        <v>0</v>
      </c>
      <c r="AF70" s="54">
        <v>0</v>
      </c>
      <c r="AG70" s="54">
        <v>0</v>
      </c>
      <c r="AH70" s="54">
        <v>0</v>
      </c>
      <c r="AI70" s="54">
        <v>0</v>
      </c>
      <c r="AJ70" s="54">
        <v>0</v>
      </c>
      <c r="AK70" s="54">
        <v>0</v>
      </c>
      <c r="AL70" s="54">
        <v>0</v>
      </c>
      <c r="AM70" s="54">
        <v>0</v>
      </c>
      <c r="AN70" s="54">
        <v>0</v>
      </c>
      <c r="AO70" s="53">
        <f t="shared" si="5"/>
        <v>0</v>
      </c>
      <c r="AP70" s="53">
        <f t="shared" si="6"/>
        <v>0</v>
      </c>
      <c r="AQ70" s="53">
        <f t="shared" si="7"/>
        <v>0</v>
      </c>
      <c r="AR70" s="53">
        <f t="shared" si="8"/>
        <v>0</v>
      </c>
      <c r="AS70" s="53">
        <f t="shared" si="9"/>
        <v>0</v>
      </c>
      <c r="AX70" s="79"/>
    </row>
    <row r="71" spans="1:50" ht="47.25" x14ac:dyDescent="0.25">
      <c r="A71" s="72" t="s">
        <v>107</v>
      </c>
      <c r="B71" s="73" t="s">
        <v>108</v>
      </c>
      <c r="C71" s="74" t="s">
        <v>117</v>
      </c>
      <c r="D71" s="96" t="s">
        <v>118</v>
      </c>
      <c r="E71" s="96" t="s">
        <v>118</v>
      </c>
      <c r="F71" s="97" t="s">
        <v>118</v>
      </c>
      <c r="G71" s="97" t="s">
        <v>118</v>
      </c>
      <c r="H71" s="97" t="s">
        <v>118</v>
      </c>
      <c r="I71" s="54">
        <v>0</v>
      </c>
      <c r="J71" s="97" t="s">
        <v>118</v>
      </c>
      <c r="K71" s="54">
        <v>0</v>
      </c>
      <c r="L71" s="54">
        <v>0</v>
      </c>
      <c r="M71" s="54">
        <v>0</v>
      </c>
      <c r="N71" s="54">
        <v>0</v>
      </c>
      <c r="O71" s="54">
        <v>0</v>
      </c>
      <c r="P71" s="54">
        <v>0</v>
      </c>
      <c r="Q71" s="54">
        <v>0</v>
      </c>
      <c r="R71" s="54">
        <v>0</v>
      </c>
      <c r="S71" s="54">
        <v>0</v>
      </c>
      <c r="T71" s="54">
        <v>0</v>
      </c>
      <c r="U71" s="54">
        <v>0</v>
      </c>
      <c r="V71" s="54">
        <v>0</v>
      </c>
      <c r="W71" s="54">
        <v>0</v>
      </c>
      <c r="X71" s="54">
        <v>0</v>
      </c>
      <c r="Y71" s="54">
        <v>0</v>
      </c>
      <c r="Z71" s="54">
        <v>0</v>
      </c>
      <c r="AA71" s="54">
        <v>0</v>
      </c>
      <c r="AB71" s="54">
        <v>0</v>
      </c>
      <c r="AC71" s="54">
        <v>0</v>
      </c>
      <c r="AD71" s="54">
        <v>0</v>
      </c>
      <c r="AE71" s="54">
        <v>0</v>
      </c>
      <c r="AF71" s="54">
        <v>0</v>
      </c>
      <c r="AG71" s="54">
        <v>0</v>
      </c>
      <c r="AH71" s="54">
        <v>0</v>
      </c>
      <c r="AI71" s="54">
        <v>0</v>
      </c>
      <c r="AJ71" s="54">
        <v>0</v>
      </c>
      <c r="AK71" s="54">
        <v>0</v>
      </c>
      <c r="AL71" s="54">
        <v>0</v>
      </c>
      <c r="AM71" s="54">
        <v>0</v>
      </c>
      <c r="AN71" s="54">
        <v>0</v>
      </c>
      <c r="AO71" s="53">
        <f t="shared" si="5"/>
        <v>0</v>
      </c>
      <c r="AP71" s="53">
        <f t="shared" si="6"/>
        <v>0</v>
      </c>
      <c r="AQ71" s="53">
        <f t="shared" si="7"/>
        <v>0</v>
      </c>
      <c r="AR71" s="53">
        <f t="shared" si="8"/>
        <v>0</v>
      </c>
      <c r="AS71" s="53">
        <f t="shared" si="9"/>
        <v>0</v>
      </c>
      <c r="AX71" s="79"/>
    </row>
    <row r="72" spans="1:50" ht="47.25" x14ac:dyDescent="0.25">
      <c r="A72" s="72" t="s">
        <v>109</v>
      </c>
      <c r="B72" s="73" t="s">
        <v>110</v>
      </c>
      <c r="C72" s="74" t="s">
        <v>117</v>
      </c>
      <c r="D72" s="96" t="s">
        <v>118</v>
      </c>
      <c r="E72" s="96" t="s">
        <v>118</v>
      </c>
      <c r="F72" s="97" t="s">
        <v>118</v>
      </c>
      <c r="G72" s="97" t="s">
        <v>118</v>
      </c>
      <c r="H72" s="97" t="s">
        <v>118</v>
      </c>
      <c r="I72" s="54">
        <v>0</v>
      </c>
      <c r="J72" s="97" t="s">
        <v>118</v>
      </c>
      <c r="K72" s="54">
        <v>0</v>
      </c>
      <c r="L72" s="54">
        <v>0</v>
      </c>
      <c r="M72" s="54">
        <v>0</v>
      </c>
      <c r="N72" s="54">
        <v>0</v>
      </c>
      <c r="O72" s="54">
        <v>0</v>
      </c>
      <c r="P72" s="54">
        <v>0</v>
      </c>
      <c r="Q72" s="54">
        <v>0</v>
      </c>
      <c r="R72" s="54">
        <v>0</v>
      </c>
      <c r="S72" s="54">
        <v>0</v>
      </c>
      <c r="T72" s="54">
        <v>0</v>
      </c>
      <c r="U72" s="54">
        <v>0</v>
      </c>
      <c r="V72" s="54">
        <v>0</v>
      </c>
      <c r="W72" s="54">
        <v>0</v>
      </c>
      <c r="X72" s="54">
        <v>0</v>
      </c>
      <c r="Y72" s="54">
        <v>0</v>
      </c>
      <c r="Z72" s="54">
        <v>0</v>
      </c>
      <c r="AA72" s="54">
        <v>0</v>
      </c>
      <c r="AB72" s="54">
        <v>0</v>
      </c>
      <c r="AC72" s="54">
        <v>0</v>
      </c>
      <c r="AD72" s="54">
        <v>0</v>
      </c>
      <c r="AE72" s="54">
        <v>0</v>
      </c>
      <c r="AF72" s="54">
        <v>0</v>
      </c>
      <c r="AG72" s="54">
        <v>0</v>
      </c>
      <c r="AH72" s="54">
        <v>0</v>
      </c>
      <c r="AI72" s="54">
        <v>0</v>
      </c>
      <c r="AJ72" s="54">
        <v>0</v>
      </c>
      <c r="AK72" s="54">
        <v>0</v>
      </c>
      <c r="AL72" s="54">
        <v>0</v>
      </c>
      <c r="AM72" s="54">
        <v>0</v>
      </c>
      <c r="AN72" s="54">
        <v>0</v>
      </c>
      <c r="AO72" s="53">
        <f t="shared" si="5"/>
        <v>0</v>
      </c>
      <c r="AP72" s="53">
        <f t="shared" si="6"/>
        <v>0</v>
      </c>
      <c r="AQ72" s="53">
        <f t="shared" si="7"/>
        <v>0</v>
      </c>
      <c r="AR72" s="53">
        <f t="shared" si="8"/>
        <v>0</v>
      </c>
      <c r="AS72" s="53">
        <f t="shared" si="9"/>
        <v>0</v>
      </c>
      <c r="AX72" s="79"/>
    </row>
    <row r="73" spans="1:50" ht="31.5" x14ac:dyDescent="0.25">
      <c r="A73" s="72" t="s">
        <v>111</v>
      </c>
      <c r="B73" s="73" t="s">
        <v>112</v>
      </c>
      <c r="C73" s="74" t="s">
        <v>117</v>
      </c>
      <c r="D73" s="96" t="s">
        <v>118</v>
      </c>
      <c r="E73" s="96" t="s">
        <v>118</v>
      </c>
      <c r="F73" s="97" t="s">
        <v>118</v>
      </c>
      <c r="G73" s="97" t="s">
        <v>118</v>
      </c>
      <c r="H73" s="97" t="s">
        <v>118</v>
      </c>
      <c r="I73" s="54">
        <f>I74</f>
        <v>7.2732700000000001</v>
      </c>
      <c r="J73" s="54">
        <f>J74</f>
        <v>7.2732700000000001</v>
      </c>
      <c r="K73" s="54">
        <f>K74</f>
        <v>7.2732700000000001</v>
      </c>
      <c r="L73" s="54">
        <f t="shared" ref="L73:N73" si="34">L74</f>
        <v>0</v>
      </c>
      <c r="M73" s="54">
        <f t="shared" si="34"/>
        <v>0</v>
      </c>
      <c r="N73" s="54">
        <f t="shared" si="34"/>
        <v>7.2732700000000001</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3">
        <f t="shared" si="5"/>
        <v>7.2732700000000001</v>
      </c>
      <c r="AP73" s="53">
        <f t="shared" si="6"/>
        <v>0</v>
      </c>
      <c r="AQ73" s="53">
        <f t="shared" si="7"/>
        <v>0</v>
      </c>
      <c r="AR73" s="53">
        <f t="shared" si="8"/>
        <v>7.2732700000000001</v>
      </c>
      <c r="AS73" s="53">
        <f t="shared" si="9"/>
        <v>0</v>
      </c>
      <c r="AX73" s="79"/>
    </row>
    <row r="74" spans="1:50" ht="47.25" x14ac:dyDescent="0.25">
      <c r="A74" s="72" t="s">
        <v>111</v>
      </c>
      <c r="B74" s="32" t="s">
        <v>500</v>
      </c>
      <c r="C74" s="73" t="s">
        <v>501</v>
      </c>
      <c r="D74" s="98">
        <v>2026</v>
      </c>
      <c r="E74" s="98">
        <v>2026</v>
      </c>
      <c r="F74" s="97" t="s">
        <v>118</v>
      </c>
      <c r="G74" s="97" t="s">
        <v>118</v>
      </c>
      <c r="H74" s="97" t="s">
        <v>118</v>
      </c>
      <c r="I74" s="54">
        <v>7.2732700000000001</v>
      </c>
      <c r="J74" s="53">
        <f>K74</f>
        <v>7.2732700000000001</v>
      </c>
      <c r="K74" s="54">
        <f>I74</f>
        <v>7.2732700000000001</v>
      </c>
      <c r="L74" s="54">
        <v>0</v>
      </c>
      <c r="M74" s="54">
        <v>0</v>
      </c>
      <c r="N74" s="54">
        <f>I74</f>
        <v>7.2732700000000001</v>
      </c>
      <c r="O74" s="54">
        <v>0</v>
      </c>
      <c r="P74" s="54">
        <v>0</v>
      </c>
      <c r="Q74" s="54">
        <v>0</v>
      </c>
      <c r="R74" s="54">
        <v>0</v>
      </c>
      <c r="S74" s="54">
        <v>0</v>
      </c>
      <c r="T74" s="54">
        <v>0</v>
      </c>
      <c r="U74" s="54">
        <v>0</v>
      </c>
      <c r="V74" s="54">
        <v>0</v>
      </c>
      <c r="W74" s="54">
        <v>0</v>
      </c>
      <c r="X74" s="54">
        <v>0</v>
      </c>
      <c r="Y74" s="54">
        <v>0</v>
      </c>
      <c r="Z74" s="54">
        <v>0</v>
      </c>
      <c r="AA74" s="54">
        <v>0</v>
      </c>
      <c r="AB74" s="54">
        <v>0</v>
      </c>
      <c r="AC74" s="54">
        <v>0</v>
      </c>
      <c r="AD74" s="54">
        <v>0</v>
      </c>
      <c r="AE74" s="54">
        <v>0</v>
      </c>
      <c r="AF74" s="54">
        <v>0</v>
      </c>
      <c r="AG74" s="54">
        <v>0</v>
      </c>
      <c r="AH74" s="54">
        <v>0</v>
      </c>
      <c r="AI74" s="54">
        <v>0</v>
      </c>
      <c r="AJ74" s="54">
        <v>0</v>
      </c>
      <c r="AK74" s="54">
        <v>0</v>
      </c>
      <c r="AL74" s="54">
        <v>0</v>
      </c>
      <c r="AM74" s="54">
        <v>0</v>
      </c>
      <c r="AN74" s="54">
        <v>0</v>
      </c>
      <c r="AO74" s="53">
        <f t="shared" si="5"/>
        <v>7.2732700000000001</v>
      </c>
      <c r="AP74" s="53">
        <f t="shared" si="6"/>
        <v>0</v>
      </c>
      <c r="AQ74" s="53">
        <f t="shared" si="7"/>
        <v>0</v>
      </c>
      <c r="AR74" s="53">
        <f t="shared" si="8"/>
        <v>7.2732700000000001</v>
      </c>
      <c r="AS74" s="53">
        <f t="shared" si="9"/>
        <v>0</v>
      </c>
      <c r="AX74" s="79"/>
    </row>
    <row r="75" spans="1:50" ht="31.5" x14ac:dyDescent="0.25">
      <c r="A75" s="72" t="s">
        <v>113</v>
      </c>
      <c r="B75" s="75" t="s">
        <v>114</v>
      </c>
      <c r="C75" s="74" t="s">
        <v>117</v>
      </c>
      <c r="D75" s="96" t="s">
        <v>118</v>
      </c>
      <c r="E75" s="96" t="s">
        <v>118</v>
      </c>
      <c r="F75" s="97" t="s">
        <v>118</v>
      </c>
      <c r="G75" s="97" t="s">
        <v>118</v>
      </c>
      <c r="H75" s="97" t="s">
        <v>118</v>
      </c>
      <c r="I75" s="54">
        <v>0</v>
      </c>
      <c r="J75" s="97" t="s">
        <v>118</v>
      </c>
      <c r="K75" s="54">
        <v>0</v>
      </c>
      <c r="L75" s="54">
        <v>0</v>
      </c>
      <c r="M75" s="54">
        <v>0</v>
      </c>
      <c r="N75" s="54">
        <v>0</v>
      </c>
      <c r="O75" s="54">
        <v>0</v>
      </c>
      <c r="P75" s="54">
        <v>0</v>
      </c>
      <c r="Q75" s="54">
        <v>0</v>
      </c>
      <c r="R75" s="54">
        <v>0</v>
      </c>
      <c r="S75" s="54">
        <v>0</v>
      </c>
      <c r="T75" s="54">
        <v>0</v>
      </c>
      <c r="U75" s="54">
        <v>0</v>
      </c>
      <c r="V75" s="54">
        <v>0</v>
      </c>
      <c r="W75" s="54">
        <v>0</v>
      </c>
      <c r="X75" s="54">
        <v>0</v>
      </c>
      <c r="Y75" s="54">
        <v>0</v>
      </c>
      <c r="Z75" s="54">
        <v>0</v>
      </c>
      <c r="AA75" s="54">
        <v>0</v>
      </c>
      <c r="AB75" s="54">
        <v>0</v>
      </c>
      <c r="AC75" s="54">
        <v>0</v>
      </c>
      <c r="AD75" s="54">
        <v>0</v>
      </c>
      <c r="AE75" s="54">
        <v>0</v>
      </c>
      <c r="AF75" s="54">
        <v>0</v>
      </c>
      <c r="AG75" s="54">
        <v>0</v>
      </c>
      <c r="AH75" s="54">
        <v>0</v>
      </c>
      <c r="AI75" s="54">
        <v>0</v>
      </c>
      <c r="AJ75" s="54">
        <v>0</v>
      </c>
      <c r="AK75" s="54">
        <v>0</v>
      </c>
      <c r="AL75" s="54">
        <v>0</v>
      </c>
      <c r="AM75" s="54">
        <v>0</v>
      </c>
      <c r="AN75" s="54">
        <v>0</v>
      </c>
      <c r="AO75" s="53">
        <f t="shared" si="5"/>
        <v>0</v>
      </c>
      <c r="AP75" s="53">
        <f t="shared" si="6"/>
        <v>0</v>
      </c>
      <c r="AQ75" s="53">
        <f t="shared" si="7"/>
        <v>0</v>
      </c>
      <c r="AR75" s="53">
        <f t="shared" si="8"/>
        <v>0</v>
      </c>
      <c r="AS75" s="53">
        <f t="shared" si="9"/>
        <v>0</v>
      </c>
      <c r="AX75" s="79"/>
    </row>
    <row r="76" spans="1:50" x14ac:dyDescent="0.25">
      <c r="A76" s="72" t="s">
        <v>115</v>
      </c>
      <c r="B76" s="75" t="s">
        <v>116</v>
      </c>
      <c r="C76" s="74" t="s">
        <v>117</v>
      </c>
      <c r="D76" s="96" t="s">
        <v>118</v>
      </c>
      <c r="E76" s="96" t="s">
        <v>118</v>
      </c>
      <c r="F76" s="97" t="s">
        <v>118</v>
      </c>
      <c r="G76" s="97" t="s">
        <v>118</v>
      </c>
      <c r="H76" s="97" t="s">
        <v>118</v>
      </c>
      <c r="I76" s="54">
        <f>SUM(I77:I79)</f>
        <v>40.21</v>
      </c>
      <c r="J76" s="54">
        <f t="shared" ref="J76:AN76" si="35">J77+J78+J79</f>
        <v>40.21</v>
      </c>
      <c r="K76" s="54">
        <f t="shared" si="35"/>
        <v>4.0053999999999998</v>
      </c>
      <c r="L76" s="54">
        <f t="shared" si="35"/>
        <v>0</v>
      </c>
      <c r="M76" s="54">
        <f t="shared" si="35"/>
        <v>0</v>
      </c>
      <c r="N76" s="54">
        <f t="shared" si="35"/>
        <v>4.0053999999999998</v>
      </c>
      <c r="O76" s="54">
        <f t="shared" si="35"/>
        <v>0</v>
      </c>
      <c r="P76" s="54">
        <f t="shared" si="35"/>
        <v>15.5413</v>
      </c>
      <c r="Q76" s="54">
        <f t="shared" si="35"/>
        <v>0</v>
      </c>
      <c r="R76" s="54">
        <f t="shared" si="35"/>
        <v>0</v>
      </c>
      <c r="S76" s="54">
        <f t="shared" si="35"/>
        <v>15.5413</v>
      </c>
      <c r="T76" s="54">
        <f t="shared" si="35"/>
        <v>0</v>
      </c>
      <c r="U76" s="54">
        <f t="shared" si="35"/>
        <v>16.239999999999998</v>
      </c>
      <c r="V76" s="54">
        <f t="shared" si="35"/>
        <v>0</v>
      </c>
      <c r="W76" s="54">
        <f t="shared" si="35"/>
        <v>0</v>
      </c>
      <c r="X76" s="54">
        <f t="shared" si="35"/>
        <v>16.239999999999998</v>
      </c>
      <c r="Y76" s="54">
        <f t="shared" si="35"/>
        <v>0</v>
      </c>
      <c r="Z76" s="54">
        <f t="shared" si="35"/>
        <v>4.42</v>
      </c>
      <c r="AA76" s="54">
        <f t="shared" si="35"/>
        <v>0</v>
      </c>
      <c r="AB76" s="54">
        <f t="shared" si="35"/>
        <v>0</v>
      </c>
      <c r="AC76" s="54">
        <f t="shared" si="35"/>
        <v>4.42</v>
      </c>
      <c r="AD76" s="54">
        <f t="shared" si="35"/>
        <v>0</v>
      </c>
      <c r="AE76" s="54">
        <f t="shared" si="35"/>
        <v>0</v>
      </c>
      <c r="AF76" s="54">
        <f t="shared" si="35"/>
        <v>0</v>
      </c>
      <c r="AG76" s="54">
        <f t="shared" si="35"/>
        <v>0</v>
      </c>
      <c r="AH76" s="54">
        <f t="shared" si="35"/>
        <v>0</v>
      </c>
      <c r="AI76" s="54">
        <f t="shared" si="35"/>
        <v>0</v>
      </c>
      <c r="AJ76" s="54">
        <f t="shared" si="35"/>
        <v>0</v>
      </c>
      <c r="AK76" s="54">
        <f t="shared" si="35"/>
        <v>0</v>
      </c>
      <c r="AL76" s="54">
        <f t="shared" si="35"/>
        <v>0</v>
      </c>
      <c r="AM76" s="54">
        <f t="shared" si="35"/>
        <v>0</v>
      </c>
      <c r="AN76" s="54">
        <f t="shared" si="35"/>
        <v>0</v>
      </c>
      <c r="AO76" s="53">
        <f t="shared" si="5"/>
        <v>40.206699999999998</v>
      </c>
      <c r="AP76" s="53">
        <f t="shared" si="6"/>
        <v>0</v>
      </c>
      <c r="AQ76" s="53">
        <f t="shared" si="7"/>
        <v>0</v>
      </c>
      <c r="AR76" s="53">
        <f t="shared" si="8"/>
        <v>40.206699999999998</v>
      </c>
      <c r="AS76" s="53">
        <f t="shared" si="9"/>
        <v>0</v>
      </c>
      <c r="AX76" s="79"/>
    </row>
    <row r="77" spans="1:50" ht="78.75" x14ac:dyDescent="0.25">
      <c r="A77" s="72" t="s">
        <v>115</v>
      </c>
      <c r="B77" s="32" t="s">
        <v>502</v>
      </c>
      <c r="C77" s="73" t="s">
        <v>503</v>
      </c>
      <c r="D77" s="98">
        <v>2026</v>
      </c>
      <c r="E77" s="98">
        <v>2026</v>
      </c>
      <c r="F77" s="97" t="s">
        <v>118</v>
      </c>
      <c r="G77" s="97" t="s">
        <v>118</v>
      </c>
      <c r="H77" s="97" t="s">
        <v>118</v>
      </c>
      <c r="I77" s="54">
        <v>2.46</v>
      </c>
      <c r="J77" s="53">
        <f>K77</f>
        <v>2.46</v>
      </c>
      <c r="K77" s="54">
        <v>2.46</v>
      </c>
      <c r="L77" s="54">
        <v>0</v>
      </c>
      <c r="M77" s="54">
        <v>0</v>
      </c>
      <c r="N77" s="54">
        <f>K77</f>
        <v>2.46</v>
      </c>
      <c r="O77" s="54">
        <v>0</v>
      </c>
      <c r="P77" s="54">
        <v>0</v>
      </c>
      <c r="Q77" s="54">
        <v>0</v>
      </c>
      <c r="R77" s="54">
        <v>0</v>
      </c>
      <c r="S77" s="54">
        <v>0</v>
      </c>
      <c r="T77" s="54">
        <v>0</v>
      </c>
      <c r="U77" s="54">
        <v>0</v>
      </c>
      <c r="V77" s="54">
        <v>0</v>
      </c>
      <c r="W77" s="54">
        <v>0</v>
      </c>
      <c r="X77" s="54">
        <v>0</v>
      </c>
      <c r="Y77" s="54">
        <v>0</v>
      </c>
      <c r="Z77" s="54">
        <v>0</v>
      </c>
      <c r="AA77" s="54">
        <v>0</v>
      </c>
      <c r="AB77" s="54">
        <v>0</v>
      </c>
      <c r="AC77" s="54">
        <v>0</v>
      </c>
      <c r="AD77" s="54">
        <v>0</v>
      </c>
      <c r="AE77" s="54">
        <v>0</v>
      </c>
      <c r="AF77" s="54">
        <v>0</v>
      </c>
      <c r="AG77" s="54">
        <v>0</v>
      </c>
      <c r="AH77" s="54">
        <v>0</v>
      </c>
      <c r="AI77" s="54">
        <v>0</v>
      </c>
      <c r="AJ77" s="54">
        <v>0</v>
      </c>
      <c r="AK77" s="54">
        <v>0</v>
      </c>
      <c r="AL77" s="54">
        <v>0</v>
      </c>
      <c r="AM77" s="54">
        <v>0</v>
      </c>
      <c r="AN77" s="54">
        <v>0</v>
      </c>
      <c r="AO77" s="53">
        <f t="shared" si="5"/>
        <v>2.46</v>
      </c>
      <c r="AP77" s="53">
        <f t="shared" si="6"/>
        <v>0</v>
      </c>
      <c r="AQ77" s="53">
        <f t="shared" si="7"/>
        <v>0</v>
      </c>
      <c r="AR77" s="53">
        <f t="shared" si="8"/>
        <v>2.46</v>
      </c>
      <c r="AS77" s="53">
        <f t="shared" si="9"/>
        <v>0</v>
      </c>
      <c r="AX77" s="79"/>
    </row>
    <row r="78" spans="1:50" ht="94.5" x14ac:dyDescent="0.25">
      <c r="A78" s="72" t="s">
        <v>115</v>
      </c>
      <c r="B78" s="32" t="s">
        <v>504</v>
      </c>
      <c r="C78" s="73" t="s">
        <v>505</v>
      </c>
      <c r="D78" s="98" t="s">
        <v>508</v>
      </c>
      <c r="E78" s="98">
        <v>2029</v>
      </c>
      <c r="F78" s="97" t="s">
        <v>118</v>
      </c>
      <c r="G78" s="97" t="s">
        <v>118</v>
      </c>
      <c r="H78" s="97" t="s">
        <v>118</v>
      </c>
      <c r="I78" s="54">
        <v>7.5</v>
      </c>
      <c r="J78" s="53">
        <f>I78</f>
        <v>7.5</v>
      </c>
      <c r="K78" s="54">
        <f>N78</f>
        <v>1.5454000000000001</v>
      </c>
      <c r="L78" s="54">
        <v>0</v>
      </c>
      <c r="M78" s="54">
        <v>0</v>
      </c>
      <c r="N78" s="54">
        <v>1.5454000000000001</v>
      </c>
      <c r="O78" s="54">
        <v>0</v>
      </c>
      <c r="P78" s="54">
        <f>S78</f>
        <v>5.9512999999999998</v>
      </c>
      <c r="Q78" s="54">
        <v>0</v>
      </c>
      <c r="R78" s="54">
        <v>0</v>
      </c>
      <c r="S78" s="54">
        <v>5.9512999999999998</v>
      </c>
      <c r="T78" s="54">
        <v>0</v>
      </c>
      <c r="U78" s="54">
        <f>X78</f>
        <v>0</v>
      </c>
      <c r="V78" s="54">
        <v>0</v>
      </c>
      <c r="W78" s="54">
        <v>0</v>
      </c>
      <c r="X78" s="54">
        <v>0</v>
      </c>
      <c r="Y78" s="54">
        <v>0</v>
      </c>
      <c r="Z78" s="54">
        <f>AC78</f>
        <v>0</v>
      </c>
      <c r="AA78" s="54">
        <v>0</v>
      </c>
      <c r="AB78" s="54">
        <v>0</v>
      </c>
      <c r="AC78" s="54">
        <v>0</v>
      </c>
      <c r="AD78" s="54">
        <v>0</v>
      </c>
      <c r="AE78" s="54">
        <v>0</v>
      </c>
      <c r="AF78" s="54">
        <v>0</v>
      </c>
      <c r="AG78" s="54">
        <v>0</v>
      </c>
      <c r="AH78" s="54">
        <v>0</v>
      </c>
      <c r="AI78" s="54">
        <v>0</v>
      </c>
      <c r="AJ78" s="54">
        <v>0</v>
      </c>
      <c r="AK78" s="54">
        <v>0</v>
      </c>
      <c r="AL78" s="54">
        <v>0</v>
      </c>
      <c r="AM78" s="54">
        <v>0</v>
      </c>
      <c r="AN78" s="54">
        <v>0</v>
      </c>
      <c r="AO78" s="53">
        <f t="shared" si="5"/>
        <v>7.4966999999999997</v>
      </c>
      <c r="AP78" s="53">
        <f t="shared" si="6"/>
        <v>0</v>
      </c>
      <c r="AQ78" s="53">
        <f t="shared" si="7"/>
        <v>0</v>
      </c>
      <c r="AR78" s="53">
        <f t="shared" si="8"/>
        <v>7.4966999999999997</v>
      </c>
      <c r="AS78" s="53">
        <f t="shared" si="9"/>
        <v>0</v>
      </c>
      <c r="AX78" s="79"/>
    </row>
    <row r="79" spans="1:50" ht="31.5" x14ac:dyDescent="0.25">
      <c r="A79" s="72" t="s">
        <v>115</v>
      </c>
      <c r="B79" s="32" t="s">
        <v>506</v>
      </c>
      <c r="C79" s="73" t="s">
        <v>507</v>
      </c>
      <c r="D79" s="98">
        <v>2027</v>
      </c>
      <c r="E79" s="98">
        <v>2029</v>
      </c>
      <c r="F79" s="97" t="s">
        <v>118</v>
      </c>
      <c r="G79" s="97" t="s">
        <v>118</v>
      </c>
      <c r="H79" s="97" t="s">
        <v>118</v>
      </c>
      <c r="I79" s="54">
        <v>30.25</v>
      </c>
      <c r="J79" s="53">
        <f>I79</f>
        <v>30.25</v>
      </c>
      <c r="K79" s="54">
        <v>0</v>
      </c>
      <c r="L79" s="54">
        <v>0</v>
      </c>
      <c r="M79" s="54">
        <v>0</v>
      </c>
      <c r="N79" s="54">
        <f>K79</f>
        <v>0</v>
      </c>
      <c r="O79" s="54">
        <v>0</v>
      </c>
      <c r="P79" s="54">
        <v>9.59</v>
      </c>
      <c r="Q79" s="54">
        <v>0</v>
      </c>
      <c r="R79" s="54">
        <v>0</v>
      </c>
      <c r="S79" s="54">
        <f>P79</f>
        <v>9.59</v>
      </c>
      <c r="T79" s="54">
        <v>0</v>
      </c>
      <c r="U79" s="54">
        <f>X79</f>
        <v>16.239999999999998</v>
      </c>
      <c r="V79" s="54">
        <v>0</v>
      </c>
      <c r="W79" s="54">
        <v>0</v>
      </c>
      <c r="X79" s="54">
        <v>16.239999999999998</v>
      </c>
      <c r="Y79" s="54">
        <v>0</v>
      </c>
      <c r="Z79" s="54">
        <f>AC79</f>
        <v>4.42</v>
      </c>
      <c r="AA79" s="54">
        <v>0</v>
      </c>
      <c r="AB79" s="54">
        <v>0</v>
      </c>
      <c r="AC79" s="54">
        <v>4.42</v>
      </c>
      <c r="AD79" s="54">
        <v>0</v>
      </c>
      <c r="AE79" s="54">
        <v>0</v>
      </c>
      <c r="AF79" s="54">
        <v>0</v>
      </c>
      <c r="AG79" s="54">
        <v>0</v>
      </c>
      <c r="AH79" s="54">
        <v>0</v>
      </c>
      <c r="AI79" s="54">
        <v>0</v>
      </c>
      <c r="AJ79" s="54">
        <v>0</v>
      </c>
      <c r="AK79" s="54">
        <v>0</v>
      </c>
      <c r="AL79" s="54">
        <v>0</v>
      </c>
      <c r="AM79" s="54">
        <v>0</v>
      </c>
      <c r="AN79" s="54">
        <v>0</v>
      </c>
      <c r="AO79" s="53">
        <f t="shared" si="5"/>
        <v>30.25</v>
      </c>
      <c r="AP79" s="53">
        <f t="shared" si="6"/>
        <v>0</v>
      </c>
      <c r="AQ79" s="53">
        <f t="shared" si="7"/>
        <v>0</v>
      </c>
      <c r="AR79" s="53">
        <f t="shared" si="8"/>
        <v>30.25</v>
      </c>
      <c r="AS79" s="53">
        <f t="shared" si="9"/>
        <v>0</v>
      </c>
      <c r="AX79" s="79"/>
    </row>
    <row r="88" spans="9:45" x14ac:dyDescent="0.25">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8"/>
      <c r="AK88" s="48"/>
      <c r="AL88" s="48"/>
      <c r="AM88" s="48"/>
      <c r="AN88" s="48"/>
      <c r="AO88" s="48"/>
      <c r="AP88" s="48"/>
      <c r="AQ88" s="48"/>
      <c r="AR88" s="48"/>
      <c r="AS88" s="48"/>
    </row>
  </sheetData>
  <mergeCells count="22">
    <mergeCell ref="A10:AS10"/>
    <mergeCell ref="A11:AS11"/>
    <mergeCell ref="A13:AS13"/>
    <mergeCell ref="A14:AS14"/>
    <mergeCell ref="AO2:AS2"/>
    <mergeCell ref="A16:A18"/>
    <mergeCell ref="B16:B18"/>
    <mergeCell ref="C16:C18"/>
    <mergeCell ref="D16:D18"/>
    <mergeCell ref="E16:E17"/>
    <mergeCell ref="F16:H16"/>
    <mergeCell ref="F17:H17"/>
    <mergeCell ref="I16:I17"/>
    <mergeCell ref="J16:J17"/>
    <mergeCell ref="K17:O17"/>
    <mergeCell ref="K16:AS16"/>
    <mergeCell ref="P17:T17"/>
    <mergeCell ref="U17:Y17"/>
    <mergeCell ref="Z17:AD17"/>
    <mergeCell ref="AE17:AI17"/>
    <mergeCell ref="AJ17:AN17"/>
    <mergeCell ref="AO17:AS17"/>
  </mergeCells>
  <printOptions horizontalCentered="1"/>
  <pageMargins left="0.51181102362204722" right="0.51181102362204722" top="0.74803149606299213" bottom="0.74803149606299213" header="0.31496062992125984" footer="0.31496062992125984"/>
  <pageSetup paperSize="8" scale="15"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84"/>
  <sheetViews>
    <sheetView view="pageBreakPreview" topLeftCell="A61" zoomScale="70" zoomScaleNormal="70" zoomScaleSheetLayoutView="70" workbookViewId="0">
      <selection activeCell="D27" sqref="D27:AL27"/>
    </sheetView>
  </sheetViews>
  <sheetFormatPr defaultColWidth="16.28515625" defaultRowHeight="15.75" x14ac:dyDescent="0.25"/>
  <cols>
    <col min="1" max="1" width="13.7109375" style="69" customWidth="1"/>
    <col min="2" max="2" width="78.28515625" style="14" bestFit="1" customWidth="1"/>
    <col min="3" max="3" width="16.7109375" style="69" customWidth="1"/>
    <col min="4" max="5" width="16.28515625" style="69"/>
    <col min="6" max="6" width="7.140625" style="69" bestFit="1" customWidth="1"/>
    <col min="7" max="7" width="6.140625" style="69" bestFit="1" customWidth="1"/>
    <col min="8" max="8" width="8.7109375" style="69" bestFit="1" customWidth="1"/>
    <col min="9" max="9" width="5.7109375" style="69" bestFit="1" customWidth="1"/>
    <col min="10" max="10" width="6.28515625" style="69" bestFit="1" customWidth="1"/>
    <col min="11" max="12" width="16.28515625" style="69"/>
    <col min="13" max="13" width="7.140625" style="69" bestFit="1" customWidth="1"/>
    <col min="14" max="14" width="6.140625" style="69" bestFit="1" customWidth="1"/>
    <col min="15" max="15" width="8.7109375" style="69" bestFit="1" customWidth="1"/>
    <col min="16" max="16" width="5.7109375" style="69" bestFit="1" customWidth="1"/>
    <col min="17" max="17" width="6.28515625" style="69" bestFit="1" customWidth="1"/>
    <col min="18" max="19" width="16.28515625" style="69"/>
    <col min="20" max="20" width="7.140625" style="69" bestFit="1" customWidth="1"/>
    <col min="21" max="21" width="6.140625" style="69" bestFit="1" customWidth="1"/>
    <col min="22" max="22" width="8.7109375" style="69" bestFit="1" customWidth="1"/>
    <col min="23" max="23" width="5.7109375" style="69" bestFit="1" customWidth="1"/>
    <col min="24" max="24" width="6.28515625" style="69" bestFit="1" customWidth="1"/>
    <col min="25" max="26" width="16.28515625" style="69"/>
    <col min="27" max="27" width="7.140625" style="69" bestFit="1" customWidth="1"/>
    <col min="28" max="28" width="6.140625" style="69" bestFit="1" customWidth="1"/>
    <col min="29" max="29" width="8.7109375" style="69" bestFit="1" customWidth="1"/>
    <col min="30" max="30" width="5.7109375" style="69" bestFit="1" customWidth="1"/>
    <col min="31" max="31" width="17.7109375" style="69" bestFit="1" customWidth="1"/>
    <col min="32" max="33" width="16.28515625" style="69"/>
    <col min="34" max="34" width="7.140625" style="69" bestFit="1" customWidth="1"/>
    <col min="35" max="35" width="6.140625" style="69" bestFit="1" customWidth="1"/>
    <col min="36" max="36" width="8.7109375" style="69" bestFit="1" customWidth="1"/>
    <col min="37" max="37" width="5.28515625" style="69" bestFit="1" customWidth="1"/>
    <col min="38" max="38" width="6.42578125" style="69" customWidth="1"/>
    <col min="39" max="16384" width="16.28515625" style="69"/>
  </cols>
  <sheetData>
    <row r="1" spans="1:46" x14ac:dyDescent="0.25">
      <c r="AE1" s="50" t="s">
        <v>394</v>
      </c>
      <c r="AG1" s="50"/>
      <c r="AH1" s="50"/>
      <c r="AI1" s="50"/>
      <c r="AJ1" s="50"/>
      <c r="AK1" s="50"/>
      <c r="AL1" s="50"/>
    </row>
    <row r="2" spans="1:46" ht="18.75" customHeight="1" x14ac:dyDescent="0.25">
      <c r="AE2" s="151" t="str">
        <f>'4'!AS2</f>
        <v>к распоряжению комитета по топливно-энергетическому комплексу Ленинградской области</v>
      </c>
      <c r="AF2" s="151"/>
      <c r="AG2" s="151"/>
      <c r="AH2" s="151"/>
      <c r="AI2" s="151"/>
      <c r="AJ2" s="151"/>
      <c r="AK2" s="151"/>
      <c r="AL2" s="151"/>
    </row>
    <row r="3" spans="1:46" x14ac:dyDescent="0.25">
      <c r="AE3" s="49"/>
      <c r="AG3" s="49"/>
      <c r="AH3" s="49"/>
      <c r="AJ3" s="49"/>
      <c r="AK3" s="49"/>
      <c r="AL3" s="49"/>
    </row>
    <row r="4" spans="1:46" ht="18.75" x14ac:dyDescent="0.3">
      <c r="AL4" s="1"/>
    </row>
    <row r="5" spans="1:46" ht="18.75" x14ac:dyDescent="0.3">
      <c r="AL5" s="1"/>
    </row>
    <row r="6" spans="1:46" ht="18.75" x14ac:dyDescent="0.3">
      <c r="AL6" s="1"/>
    </row>
    <row r="7" spans="1:46" ht="18.75" x14ac:dyDescent="0.3">
      <c r="AL7" s="1"/>
    </row>
    <row r="8" spans="1:46" ht="18.75" x14ac:dyDescent="0.3">
      <c r="AL8" s="1"/>
    </row>
    <row r="9" spans="1:46" ht="18.75" x14ac:dyDescent="0.3">
      <c r="AL9" s="1"/>
    </row>
    <row r="10" spans="1:46" ht="18.75" x14ac:dyDescent="0.3">
      <c r="A10" s="175" t="s">
        <v>186</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row>
    <row r="11" spans="1:46" ht="18.75" x14ac:dyDescent="0.3">
      <c r="A11" s="162" t="s">
        <v>519</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row>
    <row r="12" spans="1:46" x14ac:dyDescent="0.25">
      <c r="A12" s="89"/>
      <c r="B12" s="40"/>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row>
    <row r="13" spans="1:46" ht="18.75" x14ac:dyDescent="0.25">
      <c r="A13" s="142" t="s">
        <v>488</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15"/>
      <c r="AN13" s="115"/>
      <c r="AO13" s="115"/>
      <c r="AP13" s="115"/>
      <c r="AQ13" s="115"/>
      <c r="AR13" s="115"/>
      <c r="AS13" s="115"/>
      <c r="AT13" s="115"/>
    </row>
    <row r="14" spans="1:46"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16"/>
      <c r="AN14" s="116"/>
      <c r="AO14" s="116"/>
      <c r="AP14" s="116"/>
      <c r="AQ14" s="116"/>
      <c r="AR14" s="116"/>
      <c r="AS14" s="116"/>
      <c r="AT14" s="116"/>
    </row>
    <row r="15" spans="1:46" x14ac:dyDescent="0.25">
      <c r="A15" s="171"/>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37"/>
      <c r="AN15" s="37"/>
    </row>
    <row r="16" spans="1:46" x14ac:dyDescent="0.25">
      <c r="A16" s="172" t="s">
        <v>2</v>
      </c>
      <c r="B16" s="166" t="s">
        <v>120</v>
      </c>
      <c r="C16" s="166" t="s">
        <v>518</v>
      </c>
      <c r="D16" s="167" t="s">
        <v>213</v>
      </c>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5"/>
      <c r="AN16" s="15"/>
    </row>
    <row r="17" spans="1:40" x14ac:dyDescent="0.25">
      <c r="A17" s="173"/>
      <c r="B17" s="166"/>
      <c r="C17" s="166"/>
      <c r="D17" s="167" t="s">
        <v>214</v>
      </c>
      <c r="E17" s="167"/>
      <c r="F17" s="167"/>
      <c r="G17" s="167"/>
      <c r="H17" s="167"/>
      <c r="I17" s="167"/>
      <c r="J17" s="167"/>
      <c r="K17" s="167" t="s">
        <v>215</v>
      </c>
      <c r="L17" s="167"/>
      <c r="M17" s="167"/>
      <c r="N17" s="167"/>
      <c r="O17" s="167"/>
      <c r="P17" s="167"/>
      <c r="Q17" s="167"/>
      <c r="R17" s="167" t="s">
        <v>216</v>
      </c>
      <c r="S17" s="167"/>
      <c r="T17" s="167"/>
      <c r="U17" s="167"/>
      <c r="V17" s="167"/>
      <c r="W17" s="167"/>
      <c r="X17" s="167"/>
      <c r="Y17" s="167" t="s">
        <v>217</v>
      </c>
      <c r="Z17" s="167"/>
      <c r="AA17" s="167"/>
      <c r="AB17" s="167"/>
      <c r="AC17" s="167"/>
      <c r="AD17" s="167"/>
      <c r="AE17" s="167"/>
      <c r="AF17" s="166" t="s">
        <v>218</v>
      </c>
      <c r="AG17" s="166"/>
      <c r="AH17" s="166"/>
      <c r="AI17" s="166"/>
      <c r="AJ17" s="166"/>
      <c r="AK17" s="166"/>
      <c r="AL17" s="166"/>
      <c r="AM17" s="15"/>
      <c r="AN17" s="15"/>
    </row>
    <row r="18" spans="1:40" ht="31.5" x14ac:dyDescent="0.25">
      <c r="A18" s="173"/>
      <c r="B18" s="166"/>
      <c r="C18" s="166"/>
      <c r="D18" s="120" t="s">
        <v>191</v>
      </c>
      <c r="E18" s="167" t="s">
        <v>192</v>
      </c>
      <c r="F18" s="167"/>
      <c r="G18" s="167"/>
      <c r="H18" s="167"/>
      <c r="I18" s="167"/>
      <c r="J18" s="167"/>
      <c r="K18" s="120" t="s">
        <v>191</v>
      </c>
      <c r="L18" s="167" t="s">
        <v>192</v>
      </c>
      <c r="M18" s="167"/>
      <c r="N18" s="167"/>
      <c r="O18" s="167"/>
      <c r="P18" s="167"/>
      <c r="Q18" s="167"/>
      <c r="R18" s="120" t="s">
        <v>191</v>
      </c>
      <c r="S18" s="167" t="s">
        <v>192</v>
      </c>
      <c r="T18" s="167"/>
      <c r="U18" s="167"/>
      <c r="V18" s="167"/>
      <c r="W18" s="167"/>
      <c r="X18" s="167"/>
      <c r="Y18" s="120" t="s">
        <v>191</v>
      </c>
      <c r="Z18" s="167" t="s">
        <v>192</v>
      </c>
      <c r="AA18" s="167"/>
      <c r="AB18" s="167"/>
      <c r="AC18" s="167"/>
      <c r="AD18" s="167"/>
      <c r="AE18" s="167"/>
      <c r="AF18" s="120" t="s">
        <v>191</v>
      </c>
      <c r="AG18" s="167" t="s">
        <v>192</v>
      </c>
      <c r="AH18" s="167"/>
      <c r="AI18" s="167"/>
      <c r="AJ18" s="167"/>
      <c r="AK18" s="167"/>
      <c r="AL18" s="167"/>
    </row>
    <row r="19" spans="1:40" ht="31.5" x14ac:dyDescent="0.25">
      <c r="A19" s="174"/>
      <c r="B19" s="166"/>
      <c r="C19" s="166"/>
      <c r="D19" s="81" t="s">
        <v>193</v>
      </c>
      <c r="E19" s="81" t="s">
        <v>193</v>
      </c>
      <c r="F19" s="120" t="s">
        <v>194</v>
      </c>
      <c r="G19" s="120" t="s">
        <v>195</v>
      </c>
      <c r="H19" s="120" t="s">
        <v>196</v>
      </c>
      <c r="I19" s="120" t="s">
        <v>197</v>
      </c>
      <c r="J19" s="120" t="s">
        <v>198</v>
      </c>
      <c r="K19" s="81" t="s">
        <v>193</v>
      </c>
      <c r="L19" s="81" t="s">
        <v>193</v>
      </c>
      <c r="M19" s="120" t="s">
        <v>194</v>
      </c>
      <c r="N19" s="120" t="s">
        <v>195</v>
      </c>
      <c r="O19" s="120" t="s">
        <v>196</v>
      </c>
      <c r="P19" s="120" t="s">
        <v>197</v>
      </c>
      <c r="Q19" s="120" t="s">
        <v>198</v>
      </c>
      <c r="R19" s="81" t="s">
        <v>193</v>
      </c>
      <c r="S19" s="81" t="s">
        <v>193</v>
      </c>
      <c r="T19" s="120" t="s">
        <v>194</v>
      </c>
      <c r="U19" s="120" t="s">
        <v>195</v>
      </c>
      <c r="V19" s="120" t="s">
        <v>196</v>
      </c>
      <c r="W19" s="120" t="s">
        <v>197</v>
      </c>
      <c r="X19" s="120" t="s">
        <v>198</v>
      </c>
      <c r="Y19" s="81" t="s">
        <v>193</v>
      </c>
      <c r="Z19" s="81" t="s">
        <v>193</v>
      </c>
      <c r="AA19" s="120" t="s">
        <v>194</v>
      </c>
      <c r="AB19" s="120" t="s">
        <v>195</v>
      </c>
      <c r="AC19" s="120" t="s">
        <v>196</v>
      </c>
      <c r="AD19" s="120" t="s">
        <v>197</v>
      </c>
      <c r="AE19" s="120" t="s">
        <v>198</v>
      </c>
      <c r="AF19" s="81" t="s">
        <v>193</v>
      </c>
      <c r="AG19" s="81" t="s">
        <v>193</v>
      </c>
      <c r="AH19" s="120" t="s">
        <v>194</v>
      </c>
      <c r="AI19" s="120" t="s">
        <v>195</v>
      </c>
      <c r="AJ19" s="120" t="s">
        <v>196</v>
      </c>
      <c r="AK19" s="120" t="s">
        <v>197</v>
      </c>
      <c r="AL19" s="120" t="s">
        <v>198</v>
      </c>
    </row>
    <row r="20" spans="1:40" x14ac:dyDescent="0.25">
      <c r="A20" s="118" t="s">
        <v>21</v>
      </c>
      <c r="B20" s="118" t="s">
        <v>22</v>
      </c>
      <c r="C20" s="118" t="s">
        <v>117</v>
      </c>
      <c r="D20" s="119" t="s">
        <v>219</v>
      </c>
      <c r="E20" s="119" t="s">
        <v>220</v>
      </c>
      <c r="F20" s="119" t="s">
        <v>221</v>
      </c>
      <c r="G20" s="119" t="s">
        <v>222</v>
      </c>
      <c r="H20" s="119" t="s">
        <v>223</v>
      </c>
      <c r="I20" s="119" t="s">
        <v>224</v>
      </c>
      <c r="J20" s="119" t="s">
        <v>225</v>
      </c>
      <c r="K20" s="119" t="s">
        <v>226</v>
      </c>
      <c r="L20" s="119" t="s">
        <v>227</v>
      </c>
      <c r="M20" s="119" t="s">
        <v>228</v>
      </c>
      <c r="N20" s="119" t="s">
        <v>229</v>
      </c>
      <c r="O20" s="119" t="s">
        <v>230</v>
      </c>
      <c r="P20" s="119" t="s">
        <v>231</v>
      </c>
      <c r="Q20" s="119" t="s">
        <v>232</v>
      </c>
      <c r="R20" s="119" t="s">
        <v>233</v>
      </c>
      <c r="S20" s="119" t="s">
        <v>234</v>
      </c>
      <c r="T20" s="119" t="s">
        <v>235</v>
      </c>
      <c r="U20" s="119" t="s">
        <v>236</v>
      </c>
      <c r="V20" s="119" t="s">
        <v>237</v>
      </c>
      <c r="W20" s="119" t="s">
        <v>238</v>
      </c>
      <c r="X20" s="119" t="s">
        <v>239</v>
      </c>
      <c r="Y20" s="119" t="s">
        <v>240</v>
      </c>
      <c r="Z20" s="119" t="s">
        <v>241</v>
      </c>
      <c r="AA20" s="119" t="s">
        <v>242</v>
      </c>
      <c r="AB20" s="119" t="s">
        <v>243</v>
      </c>
      <c r="AC20" s="119" t="s">
        <v>244</v>
      </c>
      <c r="AD20" s="119" t="s">
        <v>245</v>
      </c>
      <c r="AE20" s="119" t="s">
        <v>246</v>
      </c>
      <c r="AF20" s="119" t="s">
        <v>247</v>
      </c>
      <c r="AG20" s="119" t="s">
        <v>248</v>
      </c>
      <c r="AH20" s="119" t="s">
        <v>249</v>
      </c>
      <c r="AI20" s="119" t="s">
        <v>250</v>
      </c>
      <c r="AJ20" s="119" t="s">
        <v>251</v>
      </c>
      <c r="AK20" s="119" t="s">
        <v>252</v>
      </c>
      <c r="AL20" s="119" t="s">
        <v>253</v>
      </c>
    </row>
    <row r="21" spans="1:40" x14ac:dyDescent="0.25">
      <c r="A21" s="72" t="s">
        <v>23</v>
      </c>
      <c r="B21" s="32" t="s">
        <v>24</v>
      </c>
      <c r="C21" s="76" t="s">
        <v>117</v>
      </c>
      <c r="D21" s="54">
        <f>SUM(D22:D26)</f>
        <v>0</v>
      </c>
      <c r="E21" s="54">
        <f t="shared" ref="E21:AL21" si="0">SUM(E22:E26)</f>
        <v>0</v>
      </c>
      <c r="F21" s="54">
        <f t="shared" si="0"/>
        <v>0</v>
      </c>
      <c r="G21" s="54">
        <f t="shared" si="0"/>
        <v>0</v>
      </c>
      <c r="H21" s="54">
        <f t="shared" si="0"/>
        <v>0</v>
      </c>
      <c r="I21" s="54">
        <f t="shared" si="0"/>
        <v>0</v>
      </c>
      <c r="J21" s="54">
        <f t="shared" si="0"/>
        <v>0</v>
      </c>
      <c r="K21" s="54">
        <f t="shared" si="0"/>
        <v>0</v>
      </c>
      <c r="L21" s="54">
        <f t="shared" si="0"/>
        <v>0</v>
      </c>
      <c r="M21" s="54">
        <f t="shared" si="0"/>
        <v>0</v>
      </c>
      <c r="N21" s="54">
        <f t="shared" si="0"/>
        <v>0</v>
      </c>
      <c r="O21" s="54">
        <f t="shared" si="0"/>
        <v>0</v>
      </c>
      <c r="P21" s="54">
        <f t="shared" si="0"/>
        <v>0</v>
      </c>
      <c r="Q21" s="54">
        <f t="shared" si="0"/>
        <v>0</v>
      </c>
      <c r="R21" s="54">
        <f t="shared" si="0"/>
        <v>0</v>
      </c>
      <c r="S21" s="54">
        <f t="shared" si="0"/>
        <v>0</v>
      </c>
      <c r="T21" s="54">
        <f t="shared" si="0"/>
        <v>0</v>
      </c>
      <c r="U21" s="54">
        <f t="shared" si="0"/>
        <v>0</v>
      </c>
      <c r="V21" s="54">
        <f t="shared" si="0"/>
        <v>0</v>
      </c>
      <c r="W21" s="54">
        <f t="shared" si="0"/>
        <v>0</v>
      </c>
      <c r="X21" s="54">
        <f t="shared" si="0"/>
        <v>0</v>
      </c>
      <c r="Y21" s="54">
        <f t="shared" si="0"/>
        <v>0</v>
      </c>
      <c r="Z21" s="54">
        <f t="shared" si="0"/>
        <v>88.671049999999994</v>
      </c>
      <c r="AA21" s="54">
        <f t="shared" si="0"/>
        <v>0.25</v>
      </c>
      <c r="AB21" s="54">
        <f t="shared" si="0"/>
        <v>0</v>
      </c>
      <c r="AC21" s="54">
        <f t="shared" si="0"/>
        <v>0.51</v>
      </c>
      <c r="AD21" s="54">
        <f t="shared" si="0"/>
        <v>0</v>
      </c>
      <c r="AE21" s="54">
        <f t="shared" si="0"/>
        <v>806</v>
      </c>
      <c r="AF21" s="54">
        <f t="shared" si="0"/>
        <v>0</v>
      </c>
      <c r="AG21" s="54">
        <f t="shared" si="0"/>
        <v>88.671049999999994</v>
      </c>
      <c r="AH21" s="54">
        <f t="shared" si="0"/>
        <v>0.25</v>
      </c>
      <c r="AI21" s="54">
        <f t="shared" si="0"/>
        <v>0</v>
      </c>
      <c r="AJ21" s="54">
        <f t="shared" si="0"/>
        <v>0.51</v>
      </c>
      <c r="AK21" s="54">
        <f t="shared" si="0"/>
        <v>0</v>
      </c>
      <c r="AL21" s="54">
        <f t="shared" si="0"/>
        <v>806</v>
      </c>
    </row>
    <row r="22" spans="1:40" x14ac:dyDescent="0.25">
      <c r="A22" s="72" t="s">
        <v>25</v>
      </c>
      <c r="B22" s="32" t="s">
        <v>26</v>
      </c>
      <c r="C22" s="76" t="s">
        <v>117</v>
      </c>
      <c r="D22" s="54">
        <f>D48</f>
        <v>0</v>
      </c>
      <c r="E22" s="54">
        <f t="shared" ref="E22:AL22" si="1">E48</f>
        <v>0</v>
      </c>
      <c r="F22" s="54">
        <f t="shared" si="1"/>
        <v>0</v>
      </c>
      <c r="G22" s="54">
        <f t="shared" si="1"/>
        <v>0</v>
      </c>
      <c r="H22" s="54">
        <f t="shared" si="1"/>
        <v>0</v>
      </c>
      <c r="I22" s="54">
        <f t="shared" si="1"/>
        <v>0</v>
      </c>
      <c r="J22" s="54">
        <f t="shared" si="1"/>
        <v>0</v>
      </c>
      <c r="K22" s="54">
        <f t="shared" si="1"/>
        <v>0</v>
      </c>
      <c r="L22" s="54">
        <f t="shared" si="1"/>
        <v>0</v>
      </c>
      <c r="M22" s="54">
        <f t="shared" si="1"/>
        <v>0</v>
      </c>
      <c r="N22" s="54">
        <f t="shared" si="1"/>
        <v>0</v>
      </c>
      <c r="O22" s="54">
        <f t="shared" si="1"/>
        <v>0</v>
      </c>
      <c r="P22" s="54">
        <f t="shared" si="1"/>
        <v>0</v>
      </c>
      <c r="Q22" s="54">
        <f t="shared" si="1"/>
        <v>0</v>
      </c>
      <c r="R22" s="54">
        <f t="shared" si="1"/>
        <v>0</v>
      </c>
      <c r="S22" s="54">
        <f t="shared" si="1"/>
        <v>0</v>
      </c>
      <c r="T22" s="54">
        <f t="shared" si="1"/>
        <v>0</v>
      </c>
      <c r="U22" s="54">
        <f t="shared" si="1"/>
        <v>0</v>
      </c>
      <c r="V22" s="54">
        <f t="shared" si="1"/>
        <v>0</v>
      </c>
      <c r="W22" s="54">
        <f t="shared" si="1"/>
        <v>0</v>
      </c>
      <c r="X22" s="54">
        <f t="shared" si="1"/>
        <v>0</v>
      </c>
      <c r="Y22" s="54">
        <f t="shared" si="1"/>
        <v>0</v>
      </c>
      <c r="Z22" s="54">
        <f t="shared" si="1"/>
        <v>80.56</v>
      </c>
      <c r="AA22" s="54">
        <f t="shared" si="1"/>
        <v>0</v>
      </c>
      <c r="AB22" s="54">
        <f t="shared" si="1"/>
        <v>0</v>
      </c>
      <c r="AC22" s="54">
        <f t="shared" si="1"/>
        <v>0</v>
      </c>
      <c r="AD22" s="54">
        <f t="shared" si="1"/>
        <v>0</v>
      </c>
      <c r="AE22" s="54">
        <f t="shared" si="1"/>
        <v>805</v>
      </c>
      <c r="AF22" s="54">
        <f t="shared" si="1"/>
        <v>0</v>
      </c>
      <c r="AG22" s="54">
        <f t="shared" si="1"/>
        <v>80.56</v>
      </c>
      <c r="AH22" s="54">
        <f t="shared" si="1"/>
        <v>0</v>
      </c>
      <c r="AI22" s="54">
        <f t="shared" si="1"/>
        <v>0</v>
      </c>
      <c r="AJ22" s="54">
        <f t="shared" si="1"/>
        <v>0</v>
      </c>
      <c r="AK22" s="54">
        <f t="shared" si="1"/>
        <v>0</v>
      </c>
      <c r="AL22" s="54">
        <f t="shared" si="1"/>
        <v>805</v>
      </c>
    </row>
    <row r="23" spans="1:40" ht="31.5" x14ac:dyDescent="0.25">
      <c r="A23" s="72" t="s">
        <v>27</v>
      </c>
      <c r="B23" s="32" t="s">
        <v>28</v>
      </c>
      <c r="C23" s="76" t="s">
        <v>117</v>
      </c>
      <c r="D23" s="54">
        <v>0</v>
      </c>
      <c r="E23" s="54">
        <v>0</v>
      </c>
      <c r="F23" s="54">
        <v>0</v>
      </c>
      <c r="G23" s="54">
        <v>0</v>
      </c>
      <c r="H23" s="54">
        <v>0</v>
      </c>
      <c r="I23" s="54">
        <v>0</v>
      </c>
      <c r="J23" s="54">
        <v>0</v>
      </c>
      <c r="K23" s="54">
        <v>0</v>
      </c>
      <c r="L23" s="54">
        <v>0</v>
      </c>
      <c r="M23" s="54">
        <v>0</v>
      </c>
      <c r="N23" s="54">
        <v>0</v>
      </c>
      <c r="O23" s="54">
        <v>0</v>
      </c>
      <c r="P23" s="54">
        <v>0</v>
      </c>
      <c r="Q23" s="54">
        <v>0</v>
      </c>
      <c r="R23" s="54">
        <v>0</v>
      </c>
      <c r="S23" s="54">
        <v>0</v>
      </c>
      <c r="T23" s="54">
        <v>0</v>
      </c>
      <c r="U23" s="54">
        <v>0</v>
      </c>
      <c r="V23" s="54">
        <v>0</v>
      </c>
      <c r="W23" s="54">
        <v>0</v>
      </c>
      <c r="X23" s="54">
        <v>0</v>
      </c>
      <c r="Y23" s="54">
        <v>0</v>
      </c>
      <c r="Z23" s="54">
        <v>0</v>
      </c>
      <c r="AA23" s="54">
        <v>0</v>
      </c>
      <c r="AB23" s="54">
        <v>0</v>
      </c>
      <c r="AC23" s="54">
        <v>0</v>
      </c>
      <c r="AD23" s="54">
        <v>0</v>
      </c>
      <c r="AE23" s="54">
        <v>0</v>
      </c>
      <c r="AF23" s="54">
        <f t="shared" ref="AF23" si="2">SUM(D23,K23,R23,Y23)</f>
        <v>0</v>
      </c>
      <c r="AG23" s="53">
        <f t="shared" ref="AG23" si="3">SUM(E23,L23,S23,Z23)</f>
        <v>0</v>
      </c>
      <c r="AH23" s="54">
        <f t="shared" ref="AH23" si="4">SUM(F23,M23,T23,AA23)</f>
        <v>0</v>
      </c>
      <c r="AI23" s="54">
        <f t="shared" ref="AI23" si="5">SUM(G23,N23,U23,AB23)</f>
        <v>0</v>
      </c>
      <c r="AJ23" s="53">
        <f t="shared" ref="AJ23" si="6">SUM(H23,O23,V23,AC23)</f>
        <v>0</v>
      </c>
      <c r="AK23" s="54">
        <f t="shared" ref="AK23" si="7">SUM(I23,P23,W23,AD23)</f>
        <v>0</v>
      </c>
      <c r="AL23" s="54">
        <f t="shared" ref="AL23" si="8">SUM(J23,Q23,X23,AE23)</f>
        <v>0</v>
      </c>
    </row>
    <row r="24" spans="1:40" x14ac:dyDescent="0.25">
      <c r="A24" s="72" t="s">
        <v>29</v>
      </c>
      <c r="B24" s="32" t="s">
        <v>30</v>
      </c>
      <c r="C24" s="76" t="s">
        <v>117</v>
      </c>
      <c r="D24" s="54">
        <f>D73</f>
        <v>0</v>
      </c>
      <c r="E24" s="54">
        <f t="shared" ref="E24:AL24" si="9">E73</f>
        <v>0</v>
      </c>
      <c r="F24" s="54">
        <f t="shared" si="9"/>
        <v>0</v>
      </c>
      <c r="G24" s="54">
        <f t="shared" si="9"/>
        <v>0</v>
      </c>
      <c r="H24" s="54">
        <f t="shared" si="9"/>
        <v>0</v>
      </c>
      <c r="I24" s="54">
        <f t="shared" si="9"/>
        <v>0</v>
      </c>
      <c r="J24" s="54">
        <f t="shared" si="9"/>
        <v>0</v>
      </c>
      <c r="K24" s="54">
        <f t="shared" si="9"/>
        <v>0</v>
      </c>
      <c r="L24" s="54">
        <f t="shared" si="9"/>
        <v>0</v>
      </c>
      <c r="M24" s="54">
        <f t="shared" si="9"/>
        <v>0</v>
      </c>
      <c r="N24" s="54">
        <f t="shared" si="9"/>
        <v>0</v>
      </c>
      <c r="O24" s="54">
        <f t="shared" si="9"/>
        <v>0</v>
      </c>
      <c r="P24" s="54">
        <f t="shared" si="9"/>
        <v>0</v>
      </c>
      <c r="Q24" s="54">
        <f t="shared" si="9"/>
        <v>0</v>
      </c>
      <c r="R24" s="54">
        <f t="shared" si="9"/>
        <v>0</v>
      </c>
      <c r="S24" s="54">
        <f t="shared" si="9"/>
        <v>0</v>
      </c>
      <c r="T24" s="54">
        <f t="shared" si="9"/>
        <v>0</v>
      </c>
      <c r="U24" s="54">
        <f t="shared" si="9"/>
        <v>0</v>
      </c>
      <c r="V24" s="54">
        <f t="shared" si="9"/>
        <v>0</v>
      </c>
      <c r="W24" s="54">
        <f t="shared" si="9"/>
        <v>0</v>
      </c>
      <c r="X24" s="54">
        <f t="shared" si="9"/>
        <v>0</v>
      </c>
      <c r="Y24" s="54">
        <f t="shared" si="9"/>
        <v>0</v>
      </c>
      <c r="Z24" s="54">
        <f t="shared" si="9"/>
        <v>6.0610499999999998</v>
      </c>
      <c r="AA24" s="54">
        <f t="shared" si="9"/>
        <v>0.25</v>
      </c>
      <c r="AB24" s="54">
        <f t="shared" si="9"/>
        <v>0</v>
      </c>
      <c r="AC24" s="54">
        <f t="shared" si="9"/>
        <v>0.51</v>
      </c>
      <c r="AD24" s="54">
        <f t="shared" si="9"/>
        <v>0</v>
      </c>
      <c r="AE24" s="54">
        <f t="shared" si="9"/>
        <v>0</v>
      </c>
      <c r="AF24" s="54">
        <f t="shared" si="9"/>
        <v>0</v>
      </c>
      <c r="AG24" s="54">
        <f t="shared" si="9"/>
        <v>6.0610499999999998</v>
      </c>
      <c r="AH24" s="54">
        <f t="shared" si="9"/>
        <v>0.25</v>
      </c>
      <c r="AI24" s="54">
        <f t="shared" si="9"/>
        <v>0</v>
      </c>
      <c r="AJ24" s="54">
        <f t="shared" si="9"/>
        <v>0.51</v>
      </c>
      <c r="AK24" s="54">
        <f t="shared" si="9"/>
        <v>0</v>
      </c>
      <c r="AL24" s="54">
        <f t="shared" si="9"/>
        <v>0</v>
      </c>
    </row>
    <row r="25" spans="1:40" ht="31.5" x14ac:dyDescent="0.25">
      <c r="A25" s="72" t="s">
        <v>31</v>
      </c>
      <c r="B25" s="32" t="s">
        <v>32</v>
      </c>
      <c r="C25" s="76" t="s">
        <v>117</v>
      </c>
      <c r="D25" s="54">
        <v>0</v>
      </c>
      <c r="E25" s="54">
        <v>0</v>
      </c>
      <c r="F25" s="54">
        <v>0</v>
      </c>
      <c r="G25" s="54">
        <v>0</v>
      </c>
      <c r="H25" s="54">
        <v>0</v>
      </c>
      <c r="I25" s="54">
        <v>0</v>
      </c>
      <c r="J25" s="54">
        <v>0</v>
      </c>
      <c r="K25" s="54">
        <v>0</v>
      </c>
      <c r="L25" s="54">
        <v>0</v>
      </c>
      <c r="M25" s="54">
        <v>0</v>
      </c>
      <c r="N25" s="54">
        <v>0</v>
      </c>
      <c r="O25" s="54">
        <v>0</v>
      </c>
      <c r="P25" s="54">
        <v>0</v>
      </c>
      <c r="Q25" s="54">
        <v>0</v>
      </c>
      <c r="R25" s="54">
        <v>0</v>
      </c>
      <c r="S25" s="54">
        <v>0</v>
      </c>
      <c r="T25" s="54">
        <v>0</v>
      </c>
      <c r="U25" s="54">
        <v>0</v>
      </c>
      <c r="V25" s="54">
        <v>0</v>
      </c>
      <c r="W25" s="54">
        <v>0</v>
      </c>
      <c r="X25" s="54">
        <v>0</v>
      </c>
      <c r="Y25" s="54">
        <v>0</v>
      </c>
      <c r="Z25" s="54">
        <v>0</v>
      </c>
      <c r="AA25" s="54">
        <v>0</v>
      </c>
      <c r="AB25" s="54">
        <v>0</v>
      </c>
      <c r="AC25" s="54">
        <v>0</v>
      </c>
      <c r="AD25" s="54">
        <v>0</v>
      </c>
      <c r="AE25" s="54">
        <v>0</v>
      </c>
      <c r="AF25" s="54">
        <f t="shared" ref="AF25" si="10">SUM(D25,K25,R25,Y25)</f>
        <v>0</v>
      </c>
      <c r="AG25" s="53">
        <f t="shared" ref="AG25" si="11">SUM(E25,L25,S25,Z25)</f>
        <v>0</v>
      </c>
      <c r="AH25" s="54">
        <f t="shared" ref="AH25" si="12">SUM(F25,M25,T25,AA25)</f>
        <v>0</v>
      </c>
      <c r="AI25" s="54">
        <f t="shared" ref="AI25" si="13">SUM(G25,N25,U25,AB25)</f>
        <v>0</v>
      </c>
      <c r="AJ25" s="53">
        <f t="shared" ref="AJ25" si="14">SUM(H25,O25,V25,AC25)</f>
        <v>0</v>
      </c>
      <c r="AK25" s="54">
        <f t="shared" ref="AK25" si="15">SUM(I25,P25,W25,AD25)</f>
        <v>0</v>
      </c>
      <c r="AL25" s="54">
        <f t="shared" ref="AL25" si="16">SUM(J25,Q25,X25,AE25)</f>
        <v>0</v>
      </c>
    </row>
    <row r="26" spans="1:40" x14ac:dyDescent="0.25">
      <c r="A26" s="72" t="s">
        <v>33</v>
      </c>
      <c r="B26" s="32" t="s">
        <v>34</v>
      </c>
      <c r="C26" s="76" t="s">
        <v>117</v>
      </c>
      <c r="D26" s="54">
        <f>D76</f>
        <v>0</v>
      </c>
      <c r="E26" s="54">
        <f t="shared" ref="E26:AL26" si="17">E76</f>
        <v>0</v>
      </c>
      <c r="F26" s="54">
        <f t="shared" si="17"/>
        <v>0</v>
      </c>
      <c r="G26" s="54">
        <f t="shared" si="17"/>
        <v>0</v>
      </c>
      <c r="H26" s="54">
        <f t="shared" si="17"/>
        <v>0</v>
      </c>
      <c r="I26" s="54">
        <f t="shared" si="17"/>
        <v>0</v>
      </c>
      <c r="J26" s="54">
        <f t="shared" si="17"/>
        <v>0</v>
      </c>
      <c r="K26" s="54">
        <f t="shared" si="17"/>
        <v>0</v>
      </c>
      <c r="L26" s="54">
        <f t="shared" si="17"/>
        <v>0</v>
      </c>
      <c r="M26" s="54">
        <f t="shared" si="17"/>
        <v>0</v>
      </c>
      <c r="N26" s="54">
        <f t="shared" si="17"/>
        <v>0</v>
      </c>
      <c r="O26" s="54">
        <f t="shared" si="17"/>
        <v>0</v>
      </c>
      <c r="P26" s="54">
        <f t="shared" si="17"/>
        <v>0</v>
      </c>
      <c r="Q26" s="54">
        <f t="shared" si="17"/>
        <v>0</v>
      </c>
      <c r="R26" s="54">
        <f t="shared" si="17"/>
        <v>0</v>
      </c>
      <c r="S26" s="54">
        <f t="shared" si="17"/>
        <v>0</v>
      </c>
      <c r="T26" s="54">
        <f t="shared" si="17"/>
        <v>0</v>
      </c>
      <c r="U26" s="54">
        <f t="shared" si="17"/>
        <v>0</v>
      </c>
      <c r="V26" s="54">
        <f t="shared" si="17"/>
        <v>0</v>
      </c>
      <c r="W26" s="54">
        <f t="shared" si="17"/>
        <v>0</v>
      </c>
      <c r="X26" s="54">
        <f t="shared" si="17"/>
        <v>0</v>
      </c>
      <c r="Y26" s="54">
        <f t="shared" si="17"/>
        <v>0</v>
      </c>
      <c r="Z26" s="54">
        <f t="shared" si="17"/>
        <v>2.0499999999999998</v>
      </c>
      <c r="AA26" s="54">
        <f t="shared" si="17"/>
        <v>0</v>
      </c>
      <c r="AB26" s="54">
        <f t="shared" si="17"/>
        <v>0</v>
      </c>
      <c r="AC26" s="54">
        <f t="shared" si="17"/>
        <v>0</v>
      </c>
      <c r="AD26" s="54">
        <f t="shared" si="17"/>
        <v>0</v>
      </c>
      <c r="AE26" s="54">
        <f t="shared" si="17"/>
        <v>1</v>
      </c>
      <c r="AF26" s="54">
        <f t="shared" si="17"/>
        <v>0</v>
      </c>
      <c r="AG26" s="54">
        <f t="shared" si="17"/>
        <v>2.0499999999999998</v>
      </c>
      <c r="AH26" s="54">
        <f t="shared" si="17"/>
        <v>0</v>
      </c>
      <c r="AI26" s="54">
        <f t="shared" si="17"/>
        <v>0</v>
      </c>
      <c r="AJ26" s="54">
        <f t="shared" si="17"/>
        <v>0</v>
      </c>
      <c r="AK26" s="54">
        <f t="shared" si="17"/>
        <v>0</v>
      </c>
      <c r="AL26" s="54">
        <f t="shared" si="17"/>
        <v>1</v>
      </c>
    </row>
    <row r="27" spans="1:40" ht="30.75" customHeight="1" x14ac:dyDescent="0.25">
      <c r="A27" s="72" t="s">
        <v>35</v>
      </c>
      <c r="B27" s="32" t="s">
        <v>489</v>
      </c>
      <c r="C27" s="76" t="s">
        <v>117</v>
      </c>
      <c r="D27" s="54">
        <f>D21</f>
        <v>0</v>
      </c>
      <c r="E27" s="54">
        <f t="shared" ref="E27:AL27" si="18">E21</f>
        <v>0</v>
      </c>
      <c r="F27" s="54">
        <f t="shared" si="18"/>
        <v>0</v>
      </c>
      <c r="G27" s="54">
        <f t="shared" si="18"/>
        <v>0</v>
      </c>
      <c r="H27" s="54">
        <f t="shared" si="18"/>
        <v>0</v>
      </c>
      <c r="I27" s="54">
        <f t="shared" si="18"/>
        <v>0</v>
      </c>
      <c r="J27" s="54">
        <f t="shared" si="18"/>
        <v>0</v>
      </c>
      <c r="K27" s="54">
        <f t="shared" si="18"/>
        <v>0</v>
      </c>
      <c r="L27" s="54">
        <f t="shared" si="18"/>
        <v>0</v>
      </c>
      <c r="M27" s="54">
        <f t="shared" si="18"/>
        <v>0</v>
      </c>
      <c r="N27" s="54">
        <f t="shared" si="18"/>
        <v>0</v>
      </c>
      <c r="O27" s="54">
        <f t="shared" si="18"/>
        <v>0</v>
      </c>
      <c r="P27" s="54">
        <f t="shared" si="18"/>
        <v>0</v>
      </c>
      <c r="Q27" s="54">
        <f t="shared" si="18"/>
        <v>0</v>
      </c>
      <c r="R27" s="54">
        <f t="shared" si="18"/>
        <v>0</v>
      </c>
      <c r="S27" s="54">
        <f t="shared" si="18"/>
        <v>0</v>
      </c>
      <c r="T27" s="54">
        <f t="shared" si="18"/>
        <v>0</v>
      </c>
      <c r="U27" s="54">
        <f t="shared" si="18"/>
        <v>0</v>
      </c>
      <c r="V27" s="54">
        <f t="shared" si="18"/>
        <v>0</v>
      </c>
      <c r="W27" s="54">
        <f t="shared" si="18"/>
        <v>0</v>
      </c>
      <c r="X27" s="54">
        <f t="shared" si="18"/>
        <v>0</v>
      </c>
      <c r="Y27" s="54">
        <f t="shared" si="18"/>
        <v>0</v>
      </c>
      <c r="Z27" s="54">
        <f t="shared" si="18"/>
        <v>88.671049999999994</v>
      </c>
      <c r="AA27" s="54">
        <f t="shared" si="18"/>
        <v>0.25</v>
      </c>
      <c r="AB27" s="54">
        <f t="shared" si="18"/>
        <v>0</v>
      </c>
      <c r="AC27" s="54">
        <f t="shared" si="18"/>
        <v>0.51</v>
      </c>
      <c r="AD27" s="54">
        <f t="shared" si="18"/>
        <v>0</v>
      </c>
      <c r="AE27" s="54">
        <f t="shared" si="18"/>
        <v>806</v>
      </c>
      <c r="AF27" s="54">
        <f t="shared" si="18"/>
        <v>0</v>
      </c>
      <c r="AG27" s="54">
        <f t="shared" si="18"/>
        <v>88.671049999999994</v>
      </c>
      <c r="AH27" s="54">
        <f t="shared" si="18"/>
        <v>0.25</v>
      </c>
      <c r="AI27" s="54">
        <f t="shared" si="18"/>
        <v>0</v>
      </c>
      <c r="AJ27" s="54">
        <f t="shared" si="18"/>
        <v>0.51</v>
      </c>
      <c r="AK27" s="54">
        <f t="shared" si="18"/>
        <v>0</v>
      </c>
      <c r="AL27" s="54">
        <f t="shared" si="18"/>
        <v>806</v>
      </c>
    </row>
    <row r="28" spans="1:40" ht="30.75" customHeight="1" x14ac:dyDescent="0.25">
      <c r="A28" s="72" t="s">
        <v>36</v>
      </c>
      <c r="B28" s="32" t="s">
        <v>37</v>
      </c>
      <c r="C28" s="76" t="s">
        <v>117</v>
      </c>
      <c r="D28" s="54">
        <f t="shared" ref="D28:AE28" si="19">D22</f>
        <v>0</v>
      </c>
      <c r="E28" s="54">
        <f t="shared" si="19"/>
        <v>0</v>
      </c>
      <c r="F28" s="54">
        <f t="shared" si="19"/>
        <v>0</v>
      </c>
      <c r="G28" s="54">
        <f t="shared" si="19"/>
        <v>0</v>
      </c>
      <c r="H28" s="54">
        <f t="shared" si="19"/>
        <v>0</v>
      </c>
      <c r="I28" s="54">
        <f t="shared" si="19"/>
        <v>0</v>
      </c>
      <c r="J28" s="54">
        <f t="shared" si="19"/>
        <v>0</v>
      </c>
      <c r="K28" s="54">
        <f t="shared" si="19"/>
        <v>0</v>
      </c>
      <c r="L28" s="54">
        <f t="shared" si="19"/>
        <v>0</v>
      </c>
      <c r="M28" s="54">
        <f t="shared" si="19"/>
        <v>0</v>
      </c>
      <c r="N28" s="54">
        <f t="shared" si="19"/>
        <v>0</v>
      </c>
      <c r="O28" s="54">
        <f t="shared" si="19"/>
        <v>0</v>
      </c>
      <c r="P28" s="54">
        <f t="shared" si="19"/>
        <v>0</v>
      </c>
      <c r="Q28" s="54">
        <f t="shared" si="19"/>
        <v>0</v>
      </c>
      <c r="R28" s="54">
        <f t="shared" si="19"/>
        <v>0</v>
      </c>
      <c r="S28" s="54">
        <f t="shared" si="19"/>
        <v>0</v>
      </c>
      <c r="T28" s="54">
        <f t="shared" si="19"/>
        <v>0</v>
      </c>
      <c r="U28" s="54">
        <f t="shared" si="19"/>
        <v>0</v>
      </c>
      <c r="V28" s="54">
        <f t="shared" si="19"/>
        <v>0</v>
      </c>
      <c r="W28" s="54">
        <f t="shared" si="19"/>
        <v>0</v>
      </c>
      <c r="X28" s="54">
        <f t="shared" si="19"/>
        <v>0</v>
      </c>
      <c r="Y28" s="54">
        <f t="shared" si="19"/>
        <v>0</v>
      </c>
      <c r="Z28" s="53">
        <f t="shared" si="19"/>
        <v>80.56</v>
      </c>
      <c r="AA28" s="53">
        <f t="shared" si="19"/>
        <v>0</v>
      </c>
      <c r="AB28" s="54">
        <f t="shared" si="19"/>
        <v>0</v>
      </c>
      <c r="AC28" s="53">
        <f t="shared" si="19"/>
        <v>0</v>
      </c>
      <c r="AD28" s="54">
        <f t="shared" si="19"/>
        <v>0</v>
      </c>
      <c r="AE28" s="53">
        <f t="shared" si="19"/>
        <v>805</v>
      </c>
      <c r="AF28" s="54">
        <f t="shared" ref="AF28:AL28" si="20">SUM(D28,K28,R28,Y28)</f>
        <v>0</v>
      </c>
      <c r="AG28" s="53">
        <f t="shared" si="20"/>
        <v>80.56</v>
      </c>
      <c r="AH28" s="53">
        <f t="shared" si="20"/>
        <v>0</v>
      </c>
      <c r="AI28" s="54">
        <f t="shared" si="20"/>
        <v>0</v>
      </c>
      <c r="AJ28" s="53">
        <f t="shared" si="20"/>
        <v>0</v>
      </c>
      <c r="AK28" s="54">
        <f t="shared" si="20"/>
        <v>0</v>
      </c>
      <c r="AL28" s="54">
        <f t="shared" si="20"/>
        <v>805</v>
      </c>
    </row>
    <row r="29" spans="1:40" ht="31.5" x14ac:dyDescent="0.25">
      <c r="A29" s="72" t="s">
        <v>38</v>
      </c>
      <c r="B29" s="32" t="s">
        <v>39</v>
      </c>
      <c r="C29" s="76" t="s">
        <v>117</v>
      </c>
      <c r="D29" s="54">
        <v>0</v>
      </c>
      <c r="E29" s="54">
        <v>0</v>
      </c>
      <c r="F29" s="54">
        <v>0</v>
      </c>
      <c r="G29" s="54">
        <v>0</v>
      </c>
      <c r="H29" s="54">
        <v>0</v>
      </c>
      <c r="I29" s="54">
        <v>0</v>
      </c>
      <c r="J29" s="54">
        <v>0</v>
      </c>
      <c r="K29" s="54">
        <v>0</v>
      </c>
      <c r="L29" s="54">
        <v>0</v>
      </c>
      <c r="M29" s="54">
        <v>0</v>
      </c>
      <c r="N29" s="54">
        <v>0</v>
      </c>
      <c r="O29" s="54">
        <v>0</v>
      </c>
      <c r="P29" s="54">
        <v>0</v>
      </c>
      <c r="Q29" s="54">
        <v>0</v>
      </c>
      <c r="R29" s="54">
        <v>0</v>
      </c>
      <c r="S29" s="54">
        <v>0</v>
      </c>
      <c r="T29" s="54">
        <v>0</v>
      </c>
      <c r="U29" s="54">
        <v>0</v>
      </c>
      <c r="V29" s="54">
        <v>0</v>
      </c>
      <c r="W29" s="54">
        <v>0</v>
      </c>
      <c r="X29" s="54">
        <v>0</v>
      </c>
      <c r="Y29" s="54">
        <f>Y46</f>
        <v>0</v>
      </c>
      <c r="Z29" s="53">
        <f t="shared" ref="Z29:AE29" si="21">Z46</f>
        <v>0</v>
      </c>
      <c r="AA29" s="54">
        <f t="shared" si="21"/>
        <v>0</v>
      </c>
      <c r="AB29" s="54">
        <f t="shared" si="21"/>
        <v>0</v>
      </c>
      <c r="AC29" s="54">
        <f t="shared" si="21"/>
        <v>0</v>
      </c>
      <c r="AD29" s="54">
        <f t="shared" si="21"/>
        <v>0</v>
      </c>
      <c r="AE29" s="53">
        <f t="shared" si="21"/>
        <v>0</v>
      </c>
      <c r="AF29" s="54">
        <f t="shared" ref="AF29:AL53" si="22">SUM(D29,K29,R29,Y29)</f>
        <v>0</v>
      </c>
      <c r="AG29" s="53">
        <f t="shared" si="22"/>
        <v>0</v>
      </c>
      <c r="AH29" s="54">
        <f t="shared" si="22"/>
        <v>0</v>
      </c>
      <c r="AI29" s="54">
        <f t="shared" si="22"/>
        <v>0</v>
      </c>
      <c r="AJ29" s="53">
        <f t="shared" si="22"/>
        <v>0</v>
      </c>
      <c r="AK29" s="54">
        <f t="shared" si="22"/>
        <v>0</v>
      </c>
      <c r="AL29" s="54">
        <f t="shared" si="22"/>
        <v>0</v>
      </c>
    </row>
    <row r="30" spans="1:40" ht="31.5" x14ac:dyDescent="0.25">
      <c r="A30" s="72" t="s">
        <v>40</v>
      </c>
      <c r="B30" s="32" t="s">
        <v>41</v>
      </c>
      <c r="C30" s="76" t="s">
        <v>117</v>
      </c>
      <c r="D30" s="54">
        <v>0</v>
      </c>
      <c r="E30" s="54">
        <v>0</v>
      </c>
      <c r="F30" s="54">
        <v>0</v>
      </c>
      <c r="G30" s="54">
        <v>0</v>
      </c>
      <c r="H30" s="54">
        <v>0</v>
      </c>
      <c r="I30" s="54">
        <v>0</v>
      </c>
      <c r="J30" s="54">
        <v>0</v>
      </c>
      <c r="K30" s="54">
        <v>0</v>
      </c>
      <c r="L30" s="54">
        <v>0</v>
      </c>
      <c r="M30" s="54">
        <v>0</v>
      </c>
      <c r="N30" s="54">
        <v>0</v>
      </c>
      <c r="O30" s="54">
        <v>0</v>
      </c>
      <c r="P30" s="54">
        <v>0</v>
      </c>
      <c r="Q30" s="54">
        <v>0</v>
      </c>
      <c r="R30" s="54">
        <v>0</v>
      </c>
      <c r="S30" s="54">
        <v>0</v>
      </c>
      <c r="T30" s="54">
        <v>0</v>
      </c>
      <c r="U30" s="54">
        <v>0</v>
      </c>
      <c r="V30" s="54">
        <v>0</v>
      </c>
      <c r="W30" s="54">
        <v>0</v>
      </c>
      <c r="X30" s="54">
        <v>0</v>
      </c>
      <c r="Y30" s="54">
        <v>0</v>
      </c>
      <c r="Z30" s="54">
        <v>0</v>
      </c>
      <c r="AA30" s="54">
        <v>0</v>
      </c>
      <c r="AB30" s="54">
        <v>0</v>
      </c>
      <c r="AC30" s="54">
        <v>0</v>
      </c>
      <c r="AD30" s="54">
        <v>0</v>
      </c>
      <c r="AE30" s="54">
        <v>0</v>
      </c>
      <c r="AF30" s="54">
        <f t="shared" si="22"/>
        <v>0</v>
      </c>
      <c r="AG30" s="53">
        <f t="shared" si="22"/>
        <v>0</v>
      </c>
      <c r="AH30" s="54">
        <f t="shared" si="22"/>
        <v>0</v>
      </c>
      <c r="AI30" s="54">
        <f t="shared" si="22"/>
        <v>0</v>
      </c>
      <c r="AJ30" s="53">
        <f t="shared" si="22"/>
        <v>0</v>
      </c>
      <c r="AK30" s="54">
        <f t="shared" si="22"/>
        <v>0</v>
      </c>
      <c r="AL30" s="54">
        <f t="shared" si="22"/>
        <v>0</v>
      </c>
    </row>
    <row r="31" spans="1:40" ht="31.5" x14ac:dyDescent="0.25">
      <c r="A31" s="72" t="s">
        <v>42</v>
      </c>
      <c r="B31" s="32" t="s">
        <v>43</v>
      </c>
      <c r="C31" s="76" t="s">
        <v>117</v>
      </c>
      <c r="D31" s="54">
        <v>0</v>
      </c>
      <c r="E31" s="54">
        <v>0</v>
      </c>
      <c r="F31" s="54">
        <v>0</v>
      </c>
      <c r="G31" s="54">
        <v>0</v>
      </c>
      <c r="H31" s="54">
        <v>0</v>
      </c>
      <c r="I31" s="54">
        <v>0</v>
      </c>
      <c r="J31" s="54">
        <v>0</v>
      </c>
      <c r="K31" s="54">
        <v>0</v>
      </c>
      <c r="L31" s="54">
        <v>0</v>
      </c>
      <c r="M31" s="54">
        <v>0</v>
      </c>
      <c r="N31" s="54">
        <v>0</v>
      </c>
      <c r="O31" s="54">
        <v>0</v>
      </c>
      <c r="P31" s="54">
        <v>0</v>
      </c>
      <c r="Q31" s="54">
        <v>0</v>
      </c>
      <c r="R31" s="54">
        <v>0</v>
      </c>
      <c r="S31" s="54">
        <v>0</v>
      </c>
      <c r="T31" s="54">
        <v>0</v>
      </c>
      <c r="U31" s="54">
        <v>0</v>
      </c>
      <c r="V31" s="54">
        <v>0</v>
      </c>
      <c r="W31" s="54">
        <v>0</v>
      </c>
      <c r="X31" s="54">
        <v>0</v>
      </c>
      <c r="Y31" s="54">
        <v>0</v>
      </c>
      <c r="Z31" s="54">
        <v>0</v>
      </c>
      <c r="AA31" s="54">
        <v>0</v>
      </c>
      <c r="AB31" s="54">
        <v>0</v>
      </c>
      <c r="AC31" s="54">
        <v>0</v>
      </c>
      <c r="AD31" s="54">
        <v>0</v>
      </c>
      <c r="AE31" s="54">
        <v>0</v>
      </c>
      <c r="AF31" s="54">
        <f t="shared" si="22"/>
        <v>0</v>
      </c>
      <c r="AG31" s="53">
        <f t="shared" si="22"/>
        <v>0</v>
      </c>
      <c r="AH31" s="54">
        <f t="shared" si="22"/>
        <v>0</v>
      </c>
      <c r="AI31" s="54">
        <f t="shared" si="22"/>
        <v>0</v>
      </c>
      <c r="AJ31" s="53">
        <f t="shared" si="22"/>
        <v>0</v>
      </c>
      <c r="AK31" s="54">
        <f t="shared" si="22"/>
        <v>0</v>
      </c>
      <c r="AL31" s="54">
        <f t="shared" si="22"/>
        <v>0</v>
      </c>
    </row>
    <row r="32" spans="1:40" ht="31.5" x14ac:dyDescent="0.25">
      <c r="A32" s="72" t="s">
        <v>44</v>
      </c>
      <c r="B32" s="32" t="s">
        <v>45</v>
      </c>
      <c r="C32" s="76" t="s">
        <v>117</v>
      </c>
      <c r="D32" s="54">
        <v>0</v>
      </c>
      <c r="E32" s="54">
        <v>0</v>
      </c>
      <c r="F32" s="54">
        <v>0</v>
      </c>
      <c r="G32" s="54">
        <v>0</v>
      </c>
      <c r="H32" s="54">
        <v>0</v>
      </c>
      <c r="I32" s="54">
        <v>0</v>
      </c>
      <c r="J32" s="54">
        <v>0</v>
      </c>
      <c r="K32" s="54">
        <v>0</v>
      </c>
      <c r="L32" s="54">
        <v>0</v>
      </c>
      <c r="M32" s="54">
        <v>0</v>
      </c>
      <c r="N32" s="54">
        <v>0</v>
      </c>
      <c r="O32" s="54">
        <v>0</v>
      </c>
      <c r="P32" s="54">
        <v>0</v>
      </c>
      <c r="Q32" s="54">
        <v>0</v>
      </c>
      <c r="R32" s="54">
        <v>0</v>
      </c>
      <c r="S32" s="54">
        <v>0</v>
      </c>
      <c r="T32" s="54">
        <v>0</v>
      </c>
      <c r="U32" s="54">
        <v>0</v>
      </c>
      <c r="V32" s="54">
        <v>0</v>
      </c>
      <c r="W32" s="54">
        <v>0</v>
      </c>
      <c r="X32" s="54">
        <v>0</v>
      </c>
      <c r="Y32" s="54">
        <v>0</v>
      </c>
      <c r="Z32" s="54">
        <v>0</v>
      </c>
      <c r="AA32" s="54">
        <v>0</v>
      </c>
      <c r="AB32" s="54">
        <v>0</v>
      </c>
      <c r="AC32" s="54">
        <v>0</v>
      </c>
      <c r="AD32" s="54">
        <v>0</v>
      </c>
      <c r="AE32" s="54">
        <v>0</v>
      </c>
      <c r="AF32" s="54">
        <f t="shared" si="22"/>
        <v>0</v>
      </c>
      <c r="AG32" s="53">
        <f t="shared" si="22"/>
        <v>0</v>
      </c>
      <c r="AH32" s="54">
        <f t="shared" si="22"/>
        <v>0</v>
      </c>
      <c r="AI32" s="54">
        <f t="shared" si="22"/>
        <v>0</v>
      </c>
      <c r="AJ32" s="53">
        <f t="shared" si="22"/>
        <v>0</v>
      </c>
      <c r="AK32" s="54">
        <f t="shared" si="22"/>
        <v>0</v>
      </c>
      <c r="AL32" s="54">
        <f t="shared" si="22"/>
        <v>0</v>
      </c>
    </row>
    <row r="33" spans="1:38" ht="31.5" x14ac:dyDescent="0.25">
      <c r="A33" s="72" t="s">
        <v>46</v>
      </c>
      <c r="B33" s="32" t="s">
        <v>47</v>
      </c>
      <c r="C33" s="76" t="s">
        <v>117</v>
      </c>
      <c r="D33" s="54">
        <v>0</v>
      </c>
      <c r="E33" s="54">
        <v>0</v>
      </c>
      <c r="F33" s="54">
        <v>0</v>
      </c>
      <c r="G33" s="54">
        <v>0</v>
      </c>
      <c r="H33" s="54">
        <v>0</v>
      </c>
      <c r="I33" s="54">
        <v>0</v>
      </c>
      <c r="J33" s="54">
        <v>0</v>
      </c>
      <c r="K33" s="54">
        <v>0</v>
      </c>
      <c r="L33" s="54">
        <v>0</v>
      </c>
      <c r="M33" s="54">
        <v>0</v>
      </c>
      <c r="N33" s="54">
        <v>0</v>
      </c>
      <c r="O33" s="54">
        <v>0</v>
      </c>
      <c r="P33" s="54">
        <v>0</v>
      </c>
      <c r="Q33" s="54">
        <v>0</v>
      </c>
      <c r="R33" s="54">
        <v>0</v>
      </c>
      <c r="S33" s="54">
        <v>0</v>
      </c>
      <c r="T33" s="54">
        <v>0</v>
      </c>
      <c r="U33" s="54">
        <v>0</v>
      </c>
      <c r="V33" s="54">
        <v>0</v>
      </c>
      <c r="W33" s="54">
        <v>0</v>
      </c>
      <c r="X33" s="54">
        <v>0</v>
      </c>
      <c r="Y33" s="54">
        <v>0</v>
      </c>
      <c r="Z33" s="54">
        <v>0</v>
      </c>
      <c r="AA33" s="54">
        <v>0</v>
      </c>
      <c r="AB33" s="54">
        <v>0</v>
      </c>
      <c r="AC33" s="54">
        <v>0</v>
      </c>
      <c r="AD33" s="54">
        <v>0</v>
      </c>
      <c r="AE33" s="54">
        <v>0</v>
      </c>
      <c r="AF33" s="54">
        <f t="shared" si="22"/>
        <v>0</v>
      </c>
      <c r="AG33" s="53">
        <f t="shared" si="22"/>
        <v>0</v>
      </c>
      <c r="AH33" s="54">
        <f t="shared" si="22"/>
        <v>0</v>
      </c>
      <c r="AI33" s="54">
        <f t="shared" si="22"/>
        <v>0</v>
      </c>
      <c r="AJ33" s="53">
        <f t="shared" si="22"/>
        <v>0</v>
      </c>
      <c r="AK33" s="54">
        <f t="shared" si="22"/>
        <v>0</v>
      </c>
      <c r="AL33" s="54">
        <f t="shared" si="22"/>
        <v>0</v>
      </c>
    </row>
    <row r="34" spans="1:38" ht="47.25" x14ac:dyDescent="0.25">
      <c r="A34" s="72" t="s">
        <v>48</v>
      </c>
      <c r="B34" s="32" t="s">
        <v>49</v>
      </c>
      <c r="C34" s="76" t="s">
        <v>117</v>
      </c>
      <c r="D34" s="54">
        <v>0</v>
      </c>
      <c r="E34" s="54">
        <v>0</v>
      </c>
      <c r="F34" s="54">
        <v>0</v>
      </c>
      <c r="G34" s="54">
        <v>0</v>
      </c>
      <c r="H34" s="54">
        <v>0</v>
      </c>
      <c r="I34" s="54">
        <v>0</v>
      </c>
      <c r="J34" s="54">
        <v>0</v>
      </c>
      <c r="K34" s="54">
        <v>0</v>
      </c>
      <c r="L34" s="54">
        <v>0</v>
      </c>
      <c r="M34" s="54">
        <v>0</v>
      </c>
      <c r="N34" s="54">
        <v>0</v>
      </c>
      <c r="O34" s="54">
        <v>0</v>
      </c>
      <c r="P34" s="54">
        <v>0</v>
      </c>
      <c r="Q34" s="54">
        <v>0</v>
      </c>
      <c r="R34" s="54">
        <v>0</v>
      </c>
      <c r="S34" s="54">
        <v>0</v>
      </c>
      <c r="T34" s="54">
        <v>0</v>
      </c>
      <c r="U34" s="54">
        <v>0</v>
      </c>
      <c r="V34" s="54">
        <v>0</v>
      </c>
      <c r="W34" s="54">
        <v>0</v>
      </c>
      <c r="X34" s="54">
        <v>0</v>
      </c>
      <c r="Y34" s="54">
        <v>0</v>
      </c>
      <c r="Z34" s="54">
        <v>0</v>
      </c>
      <c r="AA34" s="54">
        <v>0</v>
      </c>
      <c r="AB34" s="54">
        <v>0</v>
      </c>
      <c r="AC34" s="54">
        <v>0</v>
      </c>
      <c r="AD34" s="54">
        <v>0</v>
      </c>
      <c r="AE34" s="54">
        <v>0</v>
      </c>
      <c r="AF34" s="54">
        <f t="shared" si="22"/>
        <v>0</v>
      </c>
      <c r="AG34" s="53">
        <f t="shared" si="22"/>
        <v>0</v>
      </c>
      <c r="AH34" s="54">
        <f t="shared" si="22"/>
        <v>0</v>
      </c>
      <c r="AI34" s="54">
        <f t="shared" si="22"/>
        <v>0</v>
      </c>
      <c r="AJ34" s="53">
        <f t="shared" si="22"/>
        <v>0</v>
      </c>
      <c r="AK34" s="54">
        <f t="shared" si="22"/>
        <v>0</v>
      </c>
      <c r="AL34" s="54">
        <f t="shared" si="22"/>
        <v>0</v>
      </c>
    </row>
    <row r="35" spans="1:38" ht="31.5" x14ac:dyDescent="0.25">
      <c r="A35" s="72" t="s">
        <v>50</v>
      </c>
      <c r="B35" s="32" t="s">
        <v>51</v>
      </c>
      <c r="C35" s="76" t="s">
        <v>117</v>
      </c>
      <c r="D35" s="54">
        <v>0</v>
      </c>
      <c r="E35" s="54">
        <v>0</v>
      </c>
      <c r="F35" s="54">
        <v>0</v>
      </c>
      <c r="G35" s="54">
        <v>0</v>
      </c>
      <c r="H35" s="54">
        <v>0</v>
      </c>
      <c r="I35" s="54">
        <v>0</v>
      </c>
      <c r="J35" s="54">
        <v>0</v>
      </c>
      <c r="K35" s="54">
        <v>0</v>
      </c>
      <c r="L35" s="54">
        <v>0</v>
      </c>
      <c r="M35" s="54">
        <v>0</v>
      </c>
      <c r="N35" s="54">
        <v>0</v>
      </c>
      <c r="O35" s="54">
        <v>0</v>
      </c>
      <c r="P35" s="54">
        <v>0</v>
      </c>
      <c r="Q35" s="54">
        <v>0</v>
      </c>
      <c r="R35" s="54">
        <v>0</v>
      </c>
      <c r="S35" s="54">
        <v>0</v>
      </c>
      <c r="T35" s="54">
        <v>0</v>
      </c>
      <c r="U35" s="54">
        <v>0</v>
      </c>
      <c r="V35" s="54">
        <v>0</v>
      </c>
      <c r="W35" s="54">
        <v>0</v>
      </c>
      <c r="X35" s="54">
        <v>0</v>
      </c>
      <c r="Y35" s="54">
        <v>0</v>
      </c>
      <c r="Z35" s="54">
        <v>0</v>
      </c>
      <c r="AA35" s="54">
        <v>0</v>
      </c>
      <c r="AB35" s="54">
        <v>0</v>
      </c>
      <c r="AC35" s="54">
        <v>0</v>
      </c>
      <c r="AD35" s="54">
        <v>0</v>
      </c>
      <c r="AE35" s="54">
        <v>0</v>
      </c>
      <c r="AF35" s="54">
        <f t="shared" si="22"/>
        <v>0</v>
      </c>
      <c r="AG35" s="53">
        <f t="shared" si="22"/>
        <v>0</v>
      </c>
      <c r="AH35" s="54">
        <f t="shared" si="22"/>
        <v>0</v>
      </c>
      <c r="AI35" s="54">
        <f t="shared" si="22"/>
        <v>0</v>
      </c>
      <c r="AJ35" s="53">
        <f t="shared" si="22"/>
        <v>0</v>
      </c>
      <c r="AK35" s="54">
        <f t="shared" si="22"/>
        <v>0</v>
      </c>
      <c r="AL35" s="54">
        <f t="shared" si="22"/>
        <v>0</v>
      </c>
    </row>
    <row r="36" spans="1:38" ht="31.5" x14ac:dyDescent="0.25">
      <c r="A36" s="72" t="s">
        <v>52</v>
      </c>
      <c r="B36" s="32" t="s">
        <v>53</v>
      </c>
      <c r="C36" s="76" t="s">
        <v>117</v>
      </c>
      <c r="D36" s="54">
        <v>0</v>
      </c>
      <c r="E36" s="54">
        <v>0</v>
      </c>
      <c r="F36" s="54">
        <v>0</v>
      </c>
      <c r="G36" s="54">
        <v>0</v>
      </c>
      <c r="H36" s="54">
        <v>0</v>
      </c>
      <c r="I36" s="54">
        <v>0</v>
      </c>
      <c r="J36" s="54">
        <v>0</v>
      </c>
      <c r="K36" s="54">
        <v>0</v>
      </c>
      <c r="L36" s="54">
        <v>0</v>
      </c>
      <c r="M36" s="54">
        <v>0</v>
      </c>
      <c r="N36" s="54">
        <v>0</v>
      </c>
      <c r="O36" s="54">
        <v>0</v>
      </c>
      <c r="P36" s="54">
        <v>0</v>
      </c>
      <c r="Q36" s="54">
        <v>0</v>
      </c>
      <c r="R36" s="54">
        <v>0</v>
      </c>
      <c r="S36" s="54">
        <v>0</v>
      </c>
      <c r="T36" s="54">
        <v>0</v>
      </c>
      <c r="U36" s="54">
        <v>0</v>
      </c>
      <c r="V36" s="54">
        <v>0</v>
      </c>
      <c r="W36" s="54">
        <v>0</v>
      </c>
      <c r="X36" s="54">
        <v>0</v>
      </c>
      <c r="Y36" s="54">
        <v>0</v>
      </c>
      <c r="Z36" s="54">
        <v>0</v>
      </c>
      <c r="AA36" s="54">
        <v>0</v>
      </c>
      <c r="AB36" s="54">
        <v>0</v>
      </c>
      <c r="AC36" s="54">
        <v>0</v>
      </c>
      <c r="AD36" s="54">
        <v>0</v>
      </c>
      <c r="AE36" s="54">
        <v>0</v>
      </c>
      <c r="AF36" s="54">
        <f t="shared" si="22"/>
        <v>0</v>
      </c>
      <c r="AG36" s="53">
        <f t="shared" si="22"/>
        <v>0</v>
      </c>
      <c r="AH36" s="54">
        <f t="shared" si="22"/>
        <v>0</v>
      </c>
      <c r="AI36" s="54">
        <f t="shared" si="22"/>
        <v>0</v>
      </c>
      <c r="AJ36" s="53">
        <f t="shared" si="22"/>
        <v>0</v>
      </c>
      <c r="AK36" s="54">
        <f t="shared" si="22"/>
        <v>0</v>
      </c>
      <c r="AL36" s="54">
        <f t="shared" si="22"/>
        <v>0</v>
      </c>
    </row>
    <row r="37" spans="1:38" ht="31.5" x14ac:dyDescent="0.25">
      <c r="A37" s="72" t="s">
        <v>54</v>
      </c>
      <c r="B37" s="32" t="s">
        <v>55</v>
      </c>
      <c r="C37" s="76" t="s">
        <v>117</v>
      </c>
      <c r="D37" s="54">
        <v>0</v>
      </c>
      <c r="E37" s="54">
        <v>0</v>
      </c>
      <c r="F37" s="54">
        <v>0</v>
      </c>
      <c r="G37" s="54">
        <v>0</v>
      </c>
      <c r="H37" s="54">
        <v>0</v>
      </c>
      <c r="I37" s="54">
        <v>0</v>
      </c>
      <c r="J37" s="54">
        <v>0</v>
      </c>
      <c r="K37" s="54">
        <v>0</v>
      </c>
      <c r="L37" s="54">
        <v>0</v>
      </c>
      <c r="M37" s="54">
        <v>0</v>
      </c>
      <c r="N37" s="54">
        <v>0</v>
      </c>
      <c r="O37" s="54">
        <v>0</v>
      </c>
      <c r="P37" s="54">
        <v>0</v>
      </c>
      <c r="Q37" s="54">
        <v>0</v>
      </c>
      <c r="R37" s="54">
        <v>0</v>
      </c>
      <c r="S37" s="54">
        <v>0</v>
      </c>
      <c r="T37" s="54">
        <v>0</v>
      </c>
      <c r="U37" s="54">
        <v>0</v>
      </c>
      <c r="V37" s="54">
        <v>0</v>
      </c>
      <c r="W37" s="54">
        <v>0</v>
      </c>
      <c r="X37" s="54">
        <v>0</v>
      </c>
      <c r="Y37" s="54">
        <v>0</v>
      </c>
      <c r="Z37" s="54">
        <v>0</v>
      </c>
      <c r="AA37" s="54">
        <v>0</v>
      </c>
      <c r="AB37" s="54">
        <v>0</v>
      </c>
      <c r="AC37" s="54">
        <v>0</v>
      </c>
      <c r="AD37" s="54">
        <v>0</v>
      </c>
      <c r="AE37" s="54">
        <v>0</v>
      </c>
      <c r="AF37" s="54">
        <f t="shared" si="22"/>
        <v>0</v>
      </c>
      <c r="AG37" s="53">
        <f t="shared" si="22"/>
        <v>0</v>
      </c>
      <c r="AH37" s="54">
        <f t="shared" si="22"/>
        <v>0</v>
      </c>
      <c r="AI37" s="54">
        <f t="shared" si="22"/>
        <v>0</v>
      </c>
      <c r="AJ37" s="53">
        <f t="shared" si="22"/>
        <v>0</v>
      </c>
      <c r="AK37" s="54">
        <f t="shared" si="22"/>
        <v>0</v>
      </c>
      <c r="AL37" s="54">
        <f t="shared" si="22"/>
        <v>0</v>
      </c>
    </row>
    <row r="38" spans="1:38" ht="63" x14ac:dyDescent="0.25">
      <c r="A38" s="72" t="s">
        <v>54</v>
      </c>
      <c r="B38" s="32" t="s">
        <v>56</v>
      </c>
      <c r="C38" s="76" t="s">
        <v>117</v>
      </c>
      <c r="D38" s="54">
        <v>0</v>
      </c>
      <c r="E38" s="54">
        <v>0</v>
      </c>
      <c r="F38" s="54">
        <v>0</v>
      </c>
      <c r="G38" s="54">
        <v>0</v>
      </c>
      <c r="H38" s="54">
        <v>0</v>
      </c>
      <c r="I38" s="54">
        <v>0</v>
      </c>
      <c r="J38" s="54">
        <v>0</v>
      </c>
      <c r="K38" s="54">
        <v>0</v>
      </c>
      <c r="L38" s="54">
        <v>0</v>
      </c>
      <c r="M38" s="54">
        <v>0</v>
      </c>
      <c r="N38" s="54">
        <v>0</v>
      </c>
      <c r="O38" s="54">
        <v>0</v>
      </c>
      <c r="P38" s="54">
        <v>0</v>
      </c>
      <c r="Q38" s="54">
        <v>0</v>
      </c>
      <c r="R38" s="54">
        <v>0</v>
      </c>
      <c r="S38" s="54">
        <v>0</v>
      </c>
      <c r="T38" s="54">
        <v>0</v>
      </c>
      <c r="U38" s="54">
        <v>0</v>
      </c>
      <c r="V38" s="54">
        <v>0</v>
      </c>
      <c r="W38" s="54">
        <v>0</v>
      </c>
      <c r="X38" s="54">
        <v>0</v>
      </c>
      <c r="Y38" s="54">
        <v>0</v>
      </c>
      <c r="Z38" s="54">
        <v>0</v>
      </c>
      <c r="AA38" s="54">
        <v>0</v>
      </c>
      <c r="AB38" s="54">
        <v>0</v>
      </c>
      <c r="AC38" s="54">
        <v>0</v>
      </c>
      <c r="AD38" s="54">
        <v>0</v>
      </c>
      <c r="AE38" s="54">
        <v>0</v>
      </c>
      <c r="AF38" s="54">
        <f t="shared" si="22"/>
        <v>0</v>
      </c>
      <c r="AG38" s="53">
        <f t="shared" si="22"/>
        <v>0</v>
      </c>
      <c r="AH38" s="54">
        <f t="shared" si="22"/>
        <v>0</v>
      </c>
      <c r="AI38" s="54">
        <f t="shared" si="22"/>
        <v>0</v>
      </c>
      <c r="AJ38" s="53">
        <f t="shared" si="22"/>
        <v>0</v>
      </c>
      <c r="AK38" s="54">
        <f t="shared" si="22"/>
        <v>0</v>
      </c>
      <c r="AL38" s="54">
        <f t="shared" si="22"/>
        <v>0</v>
      </c>
    </row>
    <row r="39" spans="1:38" ht="63" x14ac:dyDescent="0.25">
      <c r="A39" s="72" t="s">
        <v>54</v>
      </c>
      <c r="B39" s="32" t="s">
        <v>57</v>
      </c>
      <c r="C39" s="76" t="s">
        <v>117</v>
      </c>
      <c r="D39" s="54">
        <v>0</v>
      </c>
      <c r="E39" s="54">
        <v>0</v>
      </c>
      <c r="F39" s="54">
        <v>0</v>
      </c>
      <c r="G39" s="54">
        <v>0</v>
      </c>
      <c r="H39" s="54">
        <v>0</v>
      </c>
      <c r="I39" s="54">
        <v>0</v>
      </c>
      <c r="J39" s="54">
        <v>0</v>
      </c>
      <c r="K39" s="54">
        <v>0</v>
      </c>
      <c r="L39" s="54">
        <v>0</v>
      </c>
      <c r="M39" s="54">
        <v>0</v>
      </c>
      <c r="N39" s="54">
        <v>0</v>
      </c>
      <c r="O39" s="54">
        <v>0</v>
      </c>
      <c r="P39" s="54">
        <v>0</v>
      </c>
      <c r="Q39" s="54">
        <v>0</v>
      </c>
      <c r="R39" s="54">
        <v>0</v>
      </c>
      <c r="S39" s="54">
        <v>0</v>
      </c>
      <c r="T39" s="54">
        <v>0</v>
      </c>
      <c r="U39" s="54">
        <v>0</v>
      </c>
      <c r="V39" s="54">
        <v>0</v>
      </c>
      <c r="W39" s="54">
        <v>0</v>
      </c>
      <c r="X39" s="54">
        <v>0</v>
      </c>
      <c r="Y39" s="54">
        <v>0</v>
      </c>
      <c r="Z39" s="54">
        <v>0</v>
      </c>
      <c r="AA39" s="54">
        <v>0</v>
      </c>
      <c r="AB39" s="54">
        <v>0</v>
      </c>
      <c r="AC39" s="54">
        <v>0</v>
      </c>
      <c r="AD39" s="54">
        <v>0</v>
      </c>
      <c r="AE39" s="54">
        <v>0</v>
      </c>
      <c r="AF39" s="54">
        <f t="shared" si="22"/>
        <v>0</v>
      </c>
      <c r="AG39" s="53">
        <f t="shared" si="22"/>
        <v>0</v>
      </c>
      <c r="AH39" s="54">
        <f t="shared" si="22"/>
        <v>0</v>
      </c>
      <c r="AI39" s="54">
        <f t="shared" si="22"/>
        <v>0</v>
      </c>
      <c r="AJ39" s="53">
        <f t="shared" si="22"/>
        <v>0</v>
      </c>
      <c r="AK39" s="54">
        <f t="shared" si="22"/>
        <v>0</v>
      </c>
      <c r="AL39" s="54">
        <f t="shared" si="22"/>
        <v>0</v>
      </c>
    </row>
    <row r="40" spans="1:38" ht="63" x14ac:dyDescent="0.25">
      <c r="A40" s="72" t="s">
        <v>54</v>
      </c>
      <c r="B40" s="32" t="s">
        <v>58</v>
      </c>
      <c r="C40" s="76" t="s">
        <v>117</v>
      </c>
      <c r="D40" s="54">
        <v>0</v>
      </c>
      <c r="E40" s="54">
        <v>0</v>
      </c>
      <c r="F40" s="54">
        <v>0</v>
      </c>
      <c r="G40" s="54">
        <v>0</v>
      </c>
      <c r="H40" s="54">
        <v>0</v>
      </c>
      <c r="I40" s="54">
        <v>0</v>
      </c>
      <c r="J40" s="54">
        <v>0</v>
      </c>
      <c r="K40" s="54">
        <v>0</v>
      </c>
      <c r="L40" s="54">
        <v>0</v>
      </c>
      <c r="M40" s="54">
        <v>0</v>
      </c>
      <c r="N40" s="54">
        <v>0</v>
      </c>
      <c r="O40" s="54">
        <v>0</v>
      </c>
      <c r="P40" s="54">
        <v>0</v>
      </c>
      <c r="Q40" s="54">
        <v>0</v>
      </c>
      <c r="R40" s="54">
        <v>0</v>
      </c>
      <c r="S40" s="54">
        <v>0</v>
      </c>
      <c r="T40" s="54">
        <v>0</v>
      </c>
      <c r="U40" s="54">
        <v>0</v>
      </c>
      <c r="V40" s="54">
        <v>0</v>
      </c>
      <c r="W40" s="54">
        <v>0</v>
      </c>
      <c r="X40" s="54">
        <v>0</v>
      </c>
      <c r="Y40" s="54">
        <v>0</v>
      </c>
      <c r="Z40" s="54">
        <v>0</v>
      </c>
      <c r="AA40" s="54">
        <v>0</v>
      </c>
      <c r="AB40" s="54">
        <v>0</v>
      </c>
      <c r="AC40" s="54">
        <v>0</v>
      </c>
      <c r="AD40" s="54">
        <v>0</v>
      </c>
      <c r="AE40" s="54">
        <v>0</v>
      </c>
      <c r="AF40" s="54">
        <f t="shared" si="22"/>
        <v>0</v>
      </c>
      <c r="AG40" s="53">
        <f t="shared" si="22"/>
        <v>0</v>
      </c>
      <c r="AH40" s="54">
        <f t="shared" si="22"/>
        <v>0</v>
      </c>
      <c r="AI40" s="54">
        <f t="shared" si="22"/>
        <v>0</v>
      </c>
      <c r="AJ40" s="53">
        <f t="shared" si="22"/>
        <v>0</v>
      </c>
      <c r="AK40" s="54">
        <f t="shared" si="22"/>
        <v>0</v>
      </c>
      <c r="AL40" s="54">
        <f t="shared" si="22"/>
        <v>0</v>
      </c>
    </row>
    <row r="41" spans="1:38" ht="31.5" x14ac:dyDescent="0.25">
      <c r="A41" s="72" t="s">
        <v>59</v>
      </c>
      <c r="B41" s="32" t="s">
        <v>55</v>
      </c>
      <c r="C41" s="76" t="s">
        <v>117</v>
      </c>
      <c r="D41" s="54">
        <v>0</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c r="AA41" s="54">
        <v>0</v>
      </c>
      <c r="AB41" s="54">
        <v>0</v>
      </c>
      <c r="AC41" s="54">
        <v>0</v>
      </c>
      <c r="AD41" s="54">
        <v>0</v>
      </c>
      <c r="AE41" s="54">
        <v>0</v>
      </c>
      <c r="AF41" s="54">
        <f t="shared" si="22"/>
        <v>0</v>
      </c>
      <c r="AG41" s="53">
        <f t="shared" si="22"/>
        <v>0</v>
      </c>
      <c r="AH41" s="54">
        <f t="shared" si="22"/>
        <v>0</v>
      </c>
      <c r="AI41" s="54">
        <f t="shared" si="22"/>
        <v>0</v>
      </c>
      <c r="AJ41" s="53">
        <f t="shared" si="22"/>
        <v>0</v>
      </c>
      <c r="AK41" s="54">
        <f t="shared" si="22"/>
        <v>0</v>
      </c>
      <c r="AL41" s="54">
        <f t="shared" si="22"/>
        <v>0</v>
      </c>
    </row>
    <row r="42" spans="1:38" ht="63" x14ac:dyDescent="0.25">
      <c r="A42" s="72" t="s">
        <v>59</v>
      </c>
      <c r="B42" s="32" t="s">
        <v>56</v>
      </c>
      <c r="C42" s="76" t="s">
        <v>117</v>
      </c>
      <c r="D42" s="54">
        <v>0</v>
      </c>
      <c r="E42" s="54">
        <v>0</v>
      </c>
      <c r="F42" s="54">
        <v>0</v>
      </c>
      <c r="G42" s="54">
        <v>0</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c r="AA42" s="54">
        <v>0</v>
      </c>
      <c r="AB42" s="54">
        <v>0</v>
      </c>
      <c r="AC42" s="54">
        <v>0</v>
      </c>
      <c r="AD42" s="54">
        <v>0</v>
      </c>
      <c r="AE42" s="54">
        <v>0</v>
      </c>
      <c r="AF42" s="54">
        <f t="shared" si="22"/>
        <v>0</v>
      </c>
      <c r="AG42" s="53">
        <f t="shared" si="22"/>
        <v>0</v>
      </c>
      <c r="AH42" s="54">
        <f t="shared" si="22"/>
        <v>0</v>
      </c>
      <c r="AI42" s="54">
        <f t="shared" si="22"/>
        <v>0</v>
      </c>
      <c r="AJ42" s="53">
        <f t="shared" si="22"/>
        <v>0</v>
      </c>
      <c r="AK42" s="54">
        <f t="shared" si="22"/>
        <v>0</v>
      </c>
      <c r="AL42" s="54">
        <f t="shared" si="22"/>
        <v>0</v>
      </c>
    </row>
    <row r="43" spans="1:38" ht="63" x14ac:dyDescent="0.25">
      <c r="A43" s="72" t="s">
        <v>59</v>
      </c>
      <c r="B43" s="32" t="s">
        <v>57</v>
      </c>
      <c r="C43" s="76" t="s">
        <v>117</v>
      </c>
      <c r="D43" s="54">
        <v>0</v>
      </c>
      <c r="E43" s="54">
        <v>0</v>
      </c>
      <c r="F43" s="54">
        <v>0</v>
      </c>
      <c r="G43" s="54">
        <v>0</v>
      </c>
      <c r="H43" s="54">
        <v>0</v>
      </c>
      <c r="I43" s="54">
        <v>0</v>
      </c>
      <c r="J43" s="54">
        <v>0</v>
      </c>
      <c r="K43" s="54">
        <v>0</v>
      </c>
      <c r="L43" s="54">
        <v>0</v>
      </c>
      <c r="M43" s="54">
        <v>0</v>
      </c>
      <c r="N43" s="54">
        <v>0</v>
      </c>
      <c r="O43" s="54">
        <v>0</v>
      </c>
      <c r="P43" s="54">
        <v>0</v>
      </c>
      <c r="Q43" s="54">
        <v>0</v>
      </c>
      <c r="R43" s="54">
        <v>0</v>
      </c>
      <c r="S43" s="54">
        <v>0</v>
      </c>
      <c r="T43" s="54">
        <v>0</v>
      </c>
      <c r="U43" s="54">
        <v>0</v>
      </c>
      <c r="V43" s="54">
        <v>0</v>
      </c>
      <c r="W43" s="54">
        <v>0</v>
      </c>
      <c r="X43" s="54">
        <v>0</v>
      </c>
      <c r="Y43" s="54">
        <v>0</v>
      </c>
      <c r="Z43" s="54">
        <v>0</v>
      </c>
      <c r="AA43" s="54">
        <v>0</v>
      </c>
      <c r="AB43" s="54">
        <v>0</v>
      </c>
      <c r="AC43" s="54">
        <v>0</v>
      </c>
      <c r="AD43" s="54">
        <v>0</v>
      </c>
      <c r="AE43" s="54">
        <v>0</v>
      </c>
      <c r="AF43" s="54">
        <f t="shared" si="22"/>
        <v>0</v>
      </c>
      <c r="AG43" s="53">
        <f t="shared" si="22"/>
        <v>0</v>
      </c>
      <c r="AH43" s="54">
        <f t="shared" si="22"/>
        <v>0</v>
      </c>
      <c r="AI43" s="54">
        <f t="shared" si="22"/>
        <v>0</v>
      </c>
      <c r="AJ43" s="53">
        <f t="shared" si="22"/>
        <v>0</v>
      </c>
      <c r="AK43" s="54">
        <f t="shared" si="22"/>
        <v>0</v>
      </c>
      <c r="AL43" s="54">
        <f t="shared" si="22"/>
        <v>0</v>
      </c>
    </row>
    <row r="44" spans="1:38" ht="63" x14ac:dyDescent="0.25">
      <c r="A44" s="72" t="s">
        <v>59</v>
      </c>
      <c r="B44" s="32" t="s">
        <v>60</v>
      </c>
      <c r="C44" s="76" t="s">
        <v>117</v>
      </c>
      <c r="D44" s="54">
        <v>0</v>
      </c>
      <c r="E44" s="54">
        <v>0</v>
      </c>
      <c r="F44" s="54">
        <v>0</v>
      </c>
      <c r="G44" s="54">
        <v>0</v>
      </c>
      <c r="H44" s="54">
        <v>0</v>
      </c>
      <c r="I44" s="54">
        <v>0</v>
      </c>
      <c r="J44" s="54">
        <v>0</v>
      </c>
      <c r="K44" s="54">
        <v>0</v>
      </c>
      <c r="L44" s="54">
        <v>0</v>
      </c>
      <c r="M44" s="54">
        <v>0</v>
      </c>
      <c r="N44" s="54">
        <v>0</v>
      </c>
      <c r="O44" s="54">
        <v>0</v>
      </c>
      <c r="P44" s="54">
        <v>0</v>
      </c>
      <c r="Q44" s="54">
        <v>0</v>
      </c>
      <c r="R44" s="54">
        <v>0</v>
      </c>
      <c r="S44" s="54">
        <v>0</v>
      </c>
      <c r="T44" s="54">
        <v>0</v>
      </c>
      <c r="U44" s="54">
        <v>0</v>
      </c>
      <c r="V44" s="54">
        <v>0</v>
      </c>
      <c r="W44" s="54">
        <v>0</v>
      </c>
      <c r="X44" s="54">
        <v>0</v>
      </c>
      <c r="Y44" s="54">
        <v>0</v>
      </c>
      <c r="Z44" s="54">
        <v>0</v>
      </c>
      <c r="AA44" s="54">
        <v>0</v>
      </c>
      <c r="AB44" s="54">
        <v>0</v>
      </c>
      <c r="AC44" s="54">
        <v>0</v>
      </c>
      <c r="AD44" s="54">
        <v>0</v>
      </c>
      <c r="AE44" s="54">
        <v>0</v>
      </c>
      <c r="AF44" s="54">
        <f t="shared" si="22"/>
        <v>0</v>
      </c>
      <c r="AG44" s="53">
        <f t="shared" si="22"/>
        <v>0</v>
      </c>
      <c r="AH44" s="54">
        <f t="shared" si="22"/>
        <v>0</v>
      </c>
      <c r="AI44" s="54">
        <f t="shared" si="22"/>
        <v>0</v>
      </c>
      <c r="AJ44" s="53">
        <f t="shared" si="22"/>
        <v>0</v>
      </c>
      <c r="AK44" s="54">
        <f t="shared" si="22"/>
        <v>0</v>
      </c>
      <c r="AL44" s="54">
        <f t="shared" si="22"/>
        <v>0</v>
      </c>
    </row>
    <row r="45" spans="1:38" ht="47.25" x14ac:dyDescent="0.25">
      <c r="A45" s="72" t="s">
        <v>61</v>
      </c>
      <c r="B45" s="32" t="s">
        <v>62</v>
      </c>
      <c r="C45" s="76" t="s">
        <v>117</v>
      </c>
      <c r="D45" s="54">
        <v>0</v>
      </c>
      <c r="E45" s="54">
        <v>0</v>
      </c>
      <c r="F45" s="54">
        <v>0</v>
      </c>
      <c r="G45" s="54">
        <v>0</v>
      </c>
      <c r="H45" s="54">
        <v>0</v>
      </c>
      <c r="I45" s="54">
        <v>0</v>
      </c>
      <c r="J45" s="54">
        <v>0</v>
      </c>
      <c r="K45" s="54">
        <v>0</v>
      </c>
      <c r="L45" s="54">
        <v>0</v>
      </c>
      <c r="M45" s="54">
        <v>0</v>
      </c>
      <c r="N45" s="54">
        <v>0</v>
      </c>
      <c r="O45" s="54">
        <v>0</v>
      </c>
      <c r="P45" s="54">
        <v>0</v>
      </c>
      <c r="Q45" s="54">
        <v>0</v>
      </c>
      <c r="R45" s="54">
        <v>0</v>
      </c>
      <c r="S45" s="54">
        <v>0</v>
      </c>
      <c r="T45" s="54">
        <v>0</v>
      </c>
      <c r="U45" s="54">
        <v>0</v>
      </c>
      <c r="V45" s="54">
        <v>0</v>
      </c>
      <c r="W45" s="54">
        <v>0</v>
      </c>
      <c r="X45" s="54">
        <v>0</v>
      </c>
      <c r="Y45" s="54">
        <v>0</v>
      </c>
      <c r="Z45" s="54">
        <v>0</v>
      </c>
      <c r="AA45" s="54">
        <v>0</v>
      </c>
      <c r="AB45" s="54">
        <v>0</v>
      </c>
      <c r="AC45" s="54">
        <v>0</v>
      </c>
      <c r="AD45" s="54">
        <v>0</v>
      </c>
      <c r="AE45" s="54">
        <v>0</v>
      </c>
      <c r="AF45" s="54">
        <f t="shared" si="22"/>
        <v>0</v>
      </c>
      <c r="AG45" s="53">
        <f t="shared" si="22"/>
        <v>0</v>
      </c>
      <c r="AH45" s="54">
        <f t="shared" si="22"/>
        <v>0</v>
      </c>
      <c r="AI45" s="54">
        <f t="shared" si="22"/>
        <v>0</v>
      </c>
      <c r="AJ45" s="53">
        <f t="shared" si="22"/>
        <v>0</v>
      </c>
      <c r="AK45" s="54">
        <f t="shared" si="22"/>
        <v>0</v>
      </c>
      <c r="AL45" s="54">
        <f t="shared" si="22"/>
        <v>0</v>
      </c>
    </row>
    <row r="46" spans="1:38" ht="47.25" x14ac:dyDescent="0.25">
      <c r="A46" s="72" t="s">
        <v>63</v>
      </c>
      <c r="B46" s="32" t="s">
        <v>64</v>
      </c>
      <c r="C46" s="76" t="s">
        <v>117</v>
      </c>
      <c r="D46" s="54">
        <v>0</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c r="AA46" s="54">
        <v>0</v>
      </c>
      <c r="AB46" s="54">
        <v>0</v>
      </c>
      <c r="AC46" s="54">
        <v>0</v>
      </c>
      <c r="AD46" s="54">
        <v>0</v>
      </c>
      <c r="AE46" s="54">
        <v>0</v>
      </c>
      <c r="AF46" s="54">
        <f t="shared" ref="AF46" si="23">SUM(D46,K46,R46,Y46)</f>
        <v>0</v>
      </c>
      <c r="AG46" s="53">
        <f t="shared" ref="AG46" si="24">SUM(E46,L46,S46,Z46)</f>
        <v>0</v>
      </c>
      <c r="AH46" s="54">
        <f t="shared" ref="AH46" si="25">SUM(F46,M46,T46,AA46)</f>
        <v>0</v>
      </c>
      <c r="AI46" s="54">
        <f t="shared" ref="AI46" si="26">SUM(G46,N46,U46,AB46)</f>
        <v>0</v>
      </c>
      <c r="AJ46" s="53">
        <f t="shared" ref="AJ46" si="27">SUM(H46,O46,V46,AC46)</f>
        <v>0</v>
      </c>
      <c r="AK46" s="54">
        <f t="shared" ref="AK46" si="28">SUM(I46,P46,W46,AD46)</f>
        <v>0</v>
      </c>
      <c r="AL46" s="54">
        <f t="shared" ref="AL46" si="29">SUM(J46,Q46,X46,AE46)</f>
        <v>0</v>
      </c>
    </row>
    <row r="47" spans="1:38" ht="47.25" x14ac:dyDescent="0.25">
      <c r="A47" s="72" t="s">
        <v>65</v>
      </c>
      <c r="B47" s="32" t="s">
        <v>66</v>
      </c>
      <c r="C47" s="76" t="s">
        <v>117</v>
      </c>
      <c r="D47" s="54">
        <v>0</v>
      </c>
      <c r="E47" s="54">
        <v>0</v>
      </c>
      <c r="F47" s="54">
        <v>0</v>
      </c>
      <c r="G47" s="54">
        <v>0</v>
      </c>
      <c r="H47" s="54">
        <v>0</v>
      </c>
      <c r="I47" s="54">
        <v>0</v>
      </c>
      <c r="J47" s="54">
        <v>0</v>
      </c>
      <c r="K47" s="54">
        <v>0</v>
      </c>
      <c r="L47" s="54">
        <v>0</v>
      </c>
      <c r="M47" s="54">
        <v>0</v>
      </c>
      <c r="N47" s="54">
        <v>0</v>
      </c>
      <c r="O47" s="54">
        <v>0</v>
      </c>
      <c r="P47" s="54">
        <v>0</v>
      </c>
      <c r="Q47" s="54">
        <v>0</v>
      </c>
      <c r="R47" s="54">
        <v>0</v>
      </c>
      <c r="S47" s="54">
        <v>0</v>
      </c>
      <c r="T47" s="54">
        <v>0</v>
      </c>
      <c r="U47" s="54">
        <v>0</v>
      </c>
      <c r="V47" s="54">
        <v>0</v>
      </c>
      <c r="W47" s="54">
        <v>0</v>
      </c>
      <c r="X47" s="54">
        <v>0</v>
      </c>
      <c r="Y47" s="54">
        <v>0</v>
      </c>
      <c r="Z47" s="54">
        <v>0</v>
      </c>
      <c r="AA47" s="54">
        <v>0</v>
      </c>
      <c r="AB47" s="54">
        <v>0</v>
      </c>
      <c r="AC47" s="54">
        <v>0</v>
      </c>
      <c r="AD47" s="54">
        <v>0</v>
      </c>
      <c r="AE47" s="54">
        <v>0</v>
      </c>
      <c r="AF47" s="54">
        <f t="shared" si="22"/>
        <v>0</v>
      </c>
      <c r="AG47" s="53">
        <f t="shared" si="22"/>
        <v>0</v>
      </c>
      <c r="AH47" s="54">
        <f t="shared" si="22"/>
        <v>0</v>
      </c>
      <c r="AI47" s="54">
        <f t="shared" si="22"/>
        <v>0</v>
      </c>
      <c r="AJ47" s="53">
        <f t="shared" si="22"/>
        <v>0</v>
      </c>
      <c r="AK47" s="54">
        <f t="shared" si="22"/>
        <v>0</v>
      </c>
      <c r="AL47" s="54">
        <f t="shared" si="22"/>
        <v>0</v>
      </c>
    </row>
    <row r="48" spans="1:38" ht="31.5" x14ac:dyDescent="0.25">
      <c r="A48" s="72" t="s">
        <v>67</v>
      </c>
      <c r="B48" s="32" t="s">
        <v>68</v>
      </c>
      <c r="C48" s="76" t="s">
        <v>117</v>
      </c>
      <c r="D48" s="54">
        <f>D50+D57</f>
        <v>0</v>
      </c>
      <c r="E48" s="54">
        <f t="shared" ref="E48:AL48" si="30">E50+E57</f>
        <v>0</v>
      </c>
      <c r="F48" s="54">
        <f t="shared" si="30"/>
        <v>0</v>
      </c>
      <c r="G48" s="54">
        <f t="shared" si="30"/>
        <v>0</v>
      </c>
      <c r="H48" s="54">
        <f t="shared" si="30"/>
        <v>0</v>
      </c>
      <c r="I48" s="54">
        <f t="shared" si="30"/>
        <v>0</v>
      </c>
      <c r="J48" s="54">
        <f t="shared" si="30"/>
        <v>0</v>
      </c>
      <c r="K48" s="54">
        <f t="shared" si="30"/>
        <v>0</v>
      </c>
      <c r="L48" s="54">
        <f t="shared" si="30"/>
        <v>0</v>
      </c>
      <c r="M48" s="54">
        <f t="shared" si="30"/>
        <v>0</v>
      </c>
      <c r="N48" s="54">
        <f t="shared" si="30"/>
        <v>0</v>
      </c>
      <c r="O48" s="54">
        <f t="shared" si="30"/>
        <v>0</v>
      </c>
      <c r="P48" s="54">
        <f t="shared" si="30"/>
        <v>0</v>
      </c>
      <c r="Q48" s="54">
        <f t="shared" si="30"/>
        <v>0</v>
      </c>
      <c r="R48" s="54">
        <f t="shared" si="30"/>
        <v>0</v>
      </c>
      <c r="S48" s="54">
        <f t="shared" si="30"/>
        <v>0</v>
      </c>
      <c r="T48" s="54">
        <f t="shared" si="30"/>
        <v>0</v>
      </c>
      <c r="U48" s="54">
        <f t="shared" si="30"/>
        <v>0</v>
      </c>
      <c r="V48" s="54">
        <f t="shared" si="30"/>
        <v>0</v>
      </c>
      <c r="W48" s="54">
        <f t="shared" si="30"/>
        <v>0</v>
      </c>
      <c r="X48" s="54">
        <f t="shared" si="30"/>
        <v>0</v>
      </c>
      <c r="Y48" s="54">
        <f t="shared" si="30"/>
        <v>0</v>
      </c>
      <c r="Z48" s="54">
        <f t="shared" si="30"/>
        <v>80.56</v>
      </c>
      <c r="AA48" s="54">
        <f t="shared" si="30"/>
        <v>0</v>
      </c>
      <c r="AB48" s="54">
        <f t="shared" si="30"/>
        <v>0</v>
      </c>
      <c r="AC48" s="54">
        <f t="shared" si="30"/>
        <v>0</v>
      </c>
      <c r="AD48" s="54">
        <f t="shared" si="30"/>
        <v>0</v>
      </c>
      <c r="AE48" s="54">
        <f t="shared" si="30"/>
        <v>805</v>
      </c>
      <c r="AF48" s="54">
        <f t="shared" si="30"/>
        <v>0</v>
      </c>
      <c r="AG48" s="54">
        <f t="shared" si="30"/>
        <v>80.56</v>
      </c>
      <c r="AH48" s="54">
        <f t="shared" si="30"/>
        <v>0</v>
      </c>
      <c r="AI48" s="54">
        <f t="shared" si="30"/>
        <v>0</v>
      </c>
      <c r="AJ48" s="54">
        <f t="shared" si="30"/>
        <v>0</v>
      </c>
      <c r="AK48" s="54">
        <f t="shared" si="30"/>
        <v>0</v>
      </c>
      <c r="AL48" s="54">
        <f t="shared" si="30"/>
        <v>805</v>
      </c>
    </row>
    <row r="49" spans="1:38" ht="47.25" x14ac:dyDescent="0.25">
      <c r="A49" s="72" t="s">
        <v>69</v>
      </c>
      <c r="B49" s="32" t="s">
        <v>70</v>
      </c>
      <c r="C49" s="76" t="s">
        <v>117</v>
      </c>
      <c r="D49" s="54">
        <f t="shared" ref="D49:X49" si="31">SUM(D50,D54)</f>
        <v>0</v>
      </c>
      <c r="E49" s="54">
        <f t="shared" si="31"/>
        <v>0</v>
      </c>
      <c r="F49" s="54">
        <f t="shared" si="31"/>
        <v>0</v>
      </c>
      <c r="G49" s="54">
        <f t="shared" si="31"/>
        <v>0</v>
      </c>
      <c r="H49" s="54">
        <f t="shared" si="31"/>
        <v>0</v>
      </c>
      <c r="I49" s="54">
        <f t="shared" si="31"/>
        <v>0</v>
      </c>
      <c r="J49" s="54">
        <f t="shared" si="31"/>
        <v>0</v>
      </c>
      <c r="K49" s="54">
        <f t="shared" si="31"/>
        <v>0</v>
      </c>
      <c r="L49" s="54">
        <f t="shared" si="31"/>
        <v>0</v>
      </c>
      <c r="M49" s="54">
        <f t="shared" si="31"/>
        <v>0</v>
      </c>
      <c r="N49" s="54">
        <f t="shared" si="31"/>
        <v>0</v>
      </c>
      <c r="O49" s="54">
        <f t="shared" si="31"/>
        <v>0</v>
      </c>
      <c r="P49" s="54">
        <f t="shared" si="31"/>
        <v>0</v>
      </c>
      <c r="Q49" s="54">
        <f t="shared" si="31"/>
        <v>0</v>
      </c>
      <c r="R49" s="54">
        <f t="shared" si="31"/>
        <v>0</v>
      </c>
      <c r="S49" s="54">
        <f t="shared" si="31"/>
        <v>0</v>
      </c>
      <c r="T49" s="54">
        <f t="shared" si="31"/>
        <v>0</v>
      </c>
      <c r="U49" s="54">
        <f t="shared" si="31"/>
        <v>0</v>
      </c>
      <c r="V49" s="54">
        <f t="shared" si="31"/>
        <v>0</v>
      </c>
      <c r="W49" s="54">
        <f t="shared" si="31"/>
        <v>0</v>
      </c>
      <c r="X49" s="54">
        <f t="shared" si="31"/>
        <v>0</v>
      </c>
      <c r="Y49" s="54">
        <v>0</v>
      </c>
      <c r="Z49" s="53">
        <f t="shared" ref="Z49:AE49" si="32">Z50+Z54</f>
        <v>27.93</v>
      </c>
      <c r="AA49" s="53">
        <f t="shared" si="32"/>
        <v>0</v>
      </c>
      <c r="AB49" s="53">
        <f t="shared" si="32"/>
        <v>0</v>
      </c>
      <c r="AC49" s="53">
        <f t="shared" si="32"/>
        <v>0</v>
      </c>
      <c r="AD49" s="53">
        <f t="shared" si="32"/>
        <v>0</v>
      </c>
      <c r="AE49" s="53">
        <f t="shared" si="32"/>
        <v>2</v>
      </c>
      <c r="AF49" s="54">
        <f t="shared" si="22"/>
        <v>0</v>
      </c>
      <c r="AG49" s="53">
        <f t="shared" si="22"/>
        <v>27.93</v>
      </c>
      <c r="AH49" s="54">
        <f t="shared" si="22"/>
        <v>0</v>
      </c>
      <c r="AI49" s="54">
        <f t="shared" si="22"/>
        <v>0</v>
      </c>
      <c r="AJ49" s="53">
        <f t="shared" si="22"/>
        <v>0</v>
      </c>
      <c r="AK49" s="54">
        <f t="shared" si="22"/>
        <v>0</v>
      </c>
      <c r="AL49" s="54">
        <f t="shared" si="22"/>
        <v>2</v>
      </c>
    </row>
    <row r="50" spans="1:38" x14ac:dyDescent="0.25">
      <c r="A50" s="72" t="s">
        <v>71</v>
      </c>
      <c r="B50" s="32" t="s">
        <v>72</v>
      </c>
      <c r="C50" s="76" t="s">
        <v>117</v>
      </c>
      <c r="D50" s="54">
        <f>D51</f>
        <v>0</v>
      </c>
      <c r="E50" s="54">
        <f t="shared" ref="E50:AL50" si="33">E51</f>
        <v>0</v>
      </c>
      <c r="F50" s="54">
        <f t="shared" si="33"/>
        <v>0</v>
      </c>
      <c r="G50" s="54">
        <f t="shared" si="33"/>
        <v>0</v>
      </c>
      <c r="H50" s="54">
        <f t="shared" si="33"/>
        <v>0</v>
      </c>
      <c r="I50" s="54">
        <f t="shared" si="33"/>
        <v>0</v>
      </c>
      <c r="J50" s="54">
        <f t="shared" si="33"/>
        <v>0</v>
      </c>
      <c r="K50" s="54">
        <f t="shared" si="33"/>
        <v>0</v>
      </c>
      <c r="L50" s="54">
        <f t="shared" si="33"/>
        <v>0</v>
      </c>
      <c r="M50" s="54">
        <f t="shared" si="33"/>
        <v>0</v>
      </c>
      <c r="N50" s="54">
        <f t="shared" si="33"/>
        <v>0</v>
      </c>
      <c r="O50" s="54">
        <f t="shared" si="33"/>
        <v>0</v>
      </c>
      <c r="P50" s="54">
        <f t="shared" si="33"/>
        <v>0</v>
      </c>
      <c r="Q50" s="54">
        <f t="shared" si="33"/>
        <v>0</v>
      </c>
      <c r="R50" s="54">
        <f t="shared" si="33"/>
        <v>0</v>
      </c>
      <c r="S50" s="54">
        <f t="shared" si="33"/>
        <v>0</v>
      </c>
      <c r="T50" s="54">
        <f t="shared" si="33"/>
        <v>0</v>
      </c>
      <c r="U50" s="54">
        <f t="shared" si="33"/>
        <v>0</v>
      </c>
      <c r="V50" s="54">
        <f t="shared" si="33"/>
        <v>0</v>
      </c>
      <c r="W50" s="54">
        <f t="shared" si="33"/>
        <v>0</v>
      </c>
      <c r="X50" s="54">
        <f t="shared" si="33"/>
        <v>0</v>
      </c>
      <c r="Y50" s="54">
        <f t="shared" si="33"/>
        <v>0</v>
      </c>
      <c r="Z50" s="54">
        <f t="shared" si="33"/>
        <v>27.93</v>
      </c>
      <c r="AA50" s="54">
        <f t="shared" si="33"/>
        <v>0</v>
      </c>
      <c r="AB50" s="54">
        <f t="shared" si="33"/>
        <v>0</v>
      </c>
      <c r="AC50" s="54">
        <f t="shared" si="33"/>
        <v>0</v>
      </c>
      <c r="AD50" s="54">
        <f t="shared" si="33"/>
        <v>0</v>
      </c>
      <c r="AE50" s="54">
        <f t="shared" si="33"/>
        <v>2</v>
      </c>
      <c r="AF50" s="54">
        <f t="shared" si="33"/>
        <v>0</v>
      </c>
      <c r="AG50" s="54">
        <f t="shared" si="33"/>
        <v>27.93</v>
      </c>
      <c r="AH50" s="54">
        <f t="shared" si="33"/>
        <v>0</v>
      </c>
      <c r="AI50" s="54">
        <f t="shared" si="33"/>
        <v>0</v>
      </c>
      <c r="AJ50" s="54">
        <f t="shared" si="33"/>
        <v>0</v>
      </c>
      <c r="AK50" s="54">
        <f t="shared" si="33"/>
        <v>0</v>
      </c>
      <c r="AL50" s="54">
        <f t="shared" si="33"/>
        <v>2</v>
      </c>
    </row>
    <row r="51" spans="1:38" ht="31.5" x14ac:dyDescent="0.25">
      <c r="A51" s="72" t="s">
        <v>71</v>
      </c>
      <c r="B51" s="32" t="s">
        <v>494</v>
      </c>
      <c r="C51" s="76" t="s">
        <v>495</v>
      </c>
      <c r="D51" s="53">
        <v>0</v>
      </c>
      <c r="E51" s="53">
        <v>0</v>
      </c>
      <c r="F51" s="53">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27.93</v>
      </c>
      <c r="AA51" s="53">
        <v>0</v>
      </c>
      <c r="AB51" s="53">
        <v>0</v>
      </c>
      <c r="AC51" s="53">
        <v>0</v>
      </c>
      <c r="AD51" s="53">
        <v>0</v>
      </c>
      <c r="AE51" s="53">
        <v>2</v>
      </c>
      <c r="AF51" s="53">
        <f>Y51</f>
        <v>0</v>
      </c>
      <c r="AG51" s="53">
        <f>Z51</f>
        <v>27.93</v>
      </c>
      <c r="AH51" s="53">
        <v>0</v>
      </c>
      <c r="AI51" s="53">
        <v>0</v>
      </c>
      <c r="AJ51" s="53">
        <v>0</v>
      </c>
      <c r="AK51" s="53">
        <v>0</v>
      </c>
      <c r="AL51" s="53">
        <f>AE51</f>
        <v>2</v>
      </c>
    </row>
    <row r="52" spans="1:38" ht="31.5" x14ac:dyDescent="0.25">
      <c r="A52" s="72" t="s">
        <v>73</v>
      </c>
      <c r="B52" s="32" t="s">
        <v>74</v>
      </c>
      <c r="C52" s="76" t="s">
        <v>117</v>
      </c>
      <c r="D52" s="54">
        <f t="shared" ref="D52:X52" si="34">SUM(D53:D54)</f>
        <v>0</v>
      </c>
      <c r="E52" s="54">
        <f t="shared" si="34"/>
        <v>0</v>
      </c>
      <c r="F52" s="54">
        <f t="shared" si="34"/>
        <v>0</v>
      </c>
      <c r="G52" s="54">
        <f t="shared" si="34"/>
        <v>0</v>
      </c>
      <c r="H52" s="54">
        <f t="shared" si="34"/>
        <v>0</v>
      </c>
      <c r="I52" s="54">
        <f t="shared" si="34"/>
        <v>0</v>
      </c>
      <c r="J52" s="54">
        <f t="shared" si="34"/>
        <v>0</v>
      </c>
      <c r="K52" s="54">
        <f t="shared" si="34"/>
        <v>0</v>
      </c>
      <c r="L52" s="54">
        <f t="shared" si="34"/>
        <v>0</v>
      </c>
      <c r="M52" s="54">
        <f t="shared" si="34"/>
        <v>0</v>
      </c>
      <c r="N52" s="54">
        <f t="shared" si="34"/>
        <v>0</v>
      </c>
      <c r="O52" s="54">
        <f t="shared" si="34"/>
        <v>0</v>
      </c>
      <c r="P52" s="54">
        <f t="shared" si="34"/>
        <v>0</v>
      </c>
      <c r="Q52" s="54">
        <f t="shared" si="34"/>
        <v>0</v>
      </c>
      <c r="R52" s="54">
        <f t="shared" si="34"/>
        <v>0</v>
      </c>
      <c r="S52" s="54">
        <f t="shared" si="34"/>
        <v>0</v>
      </c>
      <c r="T52" s="54">
        <f t="shared" si="34"/>
        <v>0</v>
      </c>
      <c r="U52" s="54">
        <f t="shared" si="34"/>
        <v>0</v>
      </c>
      <c r="V52" s="54">
        <f t="shared" si="34"/>
        <v>0</v>
      </c>
      <c r="W52" s="54">
        <f t="shared" si="34"/>
        <v>0</v>
      </c>
      <c r="X52" s="54">
        <f t="shared" si="34"/>
        <v>0</v>
      </c>
      <c r="Y52" s="54">
        <v>0</v>
      </c>
      <c r="Z52" s="53">
        <v>0</v>
      </c>
      <c r="AA52" s="53">
        <v>0</v>
      </c>
      <c r="AB52" s="54">
        <v>0</v>
      </c>
      <c r="AC52" s="54">
        <v>0</v>
      </c>
      <c r="AD52" s="54">
        <v>0</v>
      </c>
      <c r="AE52" s="54">
        <v>0</v>
      </c>
      <c r="AF52" s="54">
        <f t="shared" ref="AF52" si="35">SUM(D52,K52,R52,Y52)</f>
        <v>0</v>
      </c>
      <c r="AG52" s="53">
        <f t="shared" ref="AG52" si="36">SUM(E52,L52,S52,Z52)</f>
        <v>0</v>
      </c>
      <c r="AH52" s="54">
        <f t="shared" ref="AH52" si="37">SUM(F52,M52,T52,AA52)</f>
        <v>0</v>
      </c>
      <c r="AI52" s="54">
        <f t="shared" si="22"/>
        <v>0</v>
      </c>
      <c r="AJ52" s="53">
        <f t="shared" si="22"/>
        <v>0</v>
      </c>
      <c r="AK52" s="54">
        <f t="shared" si="22"/>
        <v>0</v>
      </c>
      <c r="AL52" s="54">
        <f t="shared" si="22"/>
        <v>0</v>
      </c>
    </row>
    <row r="53" spans="1:38" ht="31.5" x14ac:dyDescent="0.25">
      <c r="A53" s="72" t="s">
        <v>75</v>
      </c>
      <c r="B53" s="32" t="s">
        <v>76</v>
      </c>
      <c r="C53" s="76" t="s">
        <v>117</v>
      </c>
      <c r="D53" s="54">
        <f t="shared" ref="D53:X53" si="38">SUM(D54:D54)</f>
        <v>0</v>
      </c>
      <c r="E53" s="54">
        <f t="shared" si="38"/>
        <v>0</v>
      </c>
      <c r="F53" s="54">
        <f t="shared" si="38"/>
        <v>0</v>
      </c>
      <c r="G53" s="54">
        <f t="shared" si="38"/>
        <v>0</v>
      </c>
      <c r="H53" s="54">
        <f t="shared" si="38"/>
        <v>0</v>
      </c>
      <c r="I53" s="54">
        <f t="shared" si="38"/>
        <v>0</v>
      </c>
      <c r="J53" s="54">
        <f t="shared" si="38"/>
        <v>0</v>
      </c>
      <c r="K53" s="54">
        <f t="shared" si="38"/>
        <v>0</v>
      </c>
      <c r="L53" s="54">
        <f t="shared" si="38"/>
        <v>0</v>
      </c>
      <c r="M53" s="54">
        <f t="shared" si="38"/>
        <v>0</v>
      </c>
      <c r="N53" s="54">
        <f t="shared" si="38"/>
        <v>0</v>
      </c>
      <c r="O53" s="54">
        <f t="shared" si="38"/>
        <v>0</v>
      </c>
      <c r="P53" s="54">
        <f t="shared" si="38"/>
        <v>0</v>
      </c>
      <c r="Q53" s="54">
        <f t="shared" si="38"/>
        <v>0</v>
      </c>
      <c r="R53" s="54">
        <f t="shared" si="38"/>
        <v>0</v>
      </c>
      <c r="S53" s="54">
        <f t="shared" si="38"/>
        <v>0</v>
      </c>
      <c r="T53" s="54">
        <f t="shared" si="38"/>
        <v>0</v>
      </c>
      <c r="U53" s="54">
        <f t="shared" si="38"/>
        <v>0</v>
      </c>
      <c r="V53" s="54">
        <f t="shared" si="38"/>
        <v>0</v>
      </c>
      <c r="W53" s="54">
        <f t="shared" si="38"/>
        <v>0</v>
      </c>
      <c r="X53" s="54">
        <f t="shared" si="38"/>
        <v>0</v>
      </c>
      <c r="Y53" s="54">
        <v>0</v>
      </c>
      <c r="Z53" s="53">
        <v>0</v>
      </c>
      <c r="AA53" s="53">
        <v>0</v>
      </c>
      <c r="AB53" s="54">
        <v>0</v>
      </c>
      <c r="AC53" s="54">
        <v>0</v>
      </c>
      <c r="AD53" s="54">
        <v>0</v>
      </c>
      <c r="AE53" s="54">
        <v>0</v>
      </c>
      <c r="AF53" s="54">
        <f t="shared" si="22"/>
        <v>0</v>
      </c>
      <c r="AG53" s="53">
        <f t="shared" si="22"/>
        <v>0</v>
      </c>
      <c r="AH53" s="54">
        <f t="shared" si="22"/>
        <v>0</v>
      </c>
      <c r="AI53" s="54">
        <f t="shared" ref="AI53:AL53" si="39">SUM(G53,N53,U53,AB53)</f>
        <v>0</v>
      </c>
      <c r="AJ53" s="53">
        <f t="shared" si="39"/>
        <v>0</v>
      </c>
      <c r="AK53" s="54">
        <f t="shared" si="39"/>
        <v>0</v>
      </c>
      <c r="AL53" s="54">
        <f t="shared" si="39"/>
        <v>0</v>
      </c>
    </row>
    <row r="54" spans="1:38" x14ac:dyDescent="0.25">
      <c r="A54" s="72" t="s">
        <v>77</v>
      </c>
      <c r="B54" s="32" t="s">
        <v>78</v>
      </c>
      <c r="C54" s="76" t="s">
        <v>117</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row>
    <row r="55" spans="1:38" ht="31.5" x14ac:dyDescent="0.25">
      <c r="A55" s="72" t="s">
        <v>79</v>
      </c>
      <c r="B55" s="32" t="s">
        <v>80</v>
      </c>
      <c r="C55" s="76" t="s">
        <v>117</v>
      </c>
      <c r="D55" s="54">
        <v>0</v>
      </c>
      <c r="E55" s="54">
        <v>0</v>
      </c>
      <c r="F55" s="54">
        <v>0</v>
      </c>
      <c r="G55" s="54">
        <v>0</v>
      </c>
      <c r="H55" s="54">
        <v>0</v>
      </c>
      <c r="I55" s="54">
        <v>0</v>
      </c>
      <c r="J55" s="54">
        <v>0</v>
      </c>
      <c r="K55" s="54">
        <v>0</v>
      </c>
      <c r="L55" s="54">
        <v>0</v>
      </c>
      <c r="M55" s="54">
        <v>0</v>
      </c>
      <c r="N55" s="54">
        <v>0</v>
      </c>
      <c r="O55" s="54">
        <v>0</v>
      </c>
      <c r="P55" s="54">
        <v>0</v>
      </c>
      <c r="Q55" s="54">
        <v>0</v>
      </c>
      <c r="R55" s="54">
        <v>0</v>
      </c>
      <c r="S55" s="54">
        <v>0</v>
      </c>
      <c r="T55" s="54">
        <v>0</v>
      </c>
      <c r="U55" s="54">
        <v>0</v>
      </c>
      <c r="V55" s="54">
        <v>0</v>
      </c>
      <c r="W55" s="54">
        <v>0</v>
      </c>
      <c r="X55" s="54">
        <v>0</v>
      </c>
      <c r="Y55" s="54">
        <v>0</v>
      </c>
      <c r="Z55" s="54">
        <v>0</v>
      </c>
      <c r="AA55" s="54">
        <v>0</v>
      </c>
      <c r="AB55" s="54">
        <v>0</v>
      </c>
      <c r="AC55" s="54">
        <v>0</v>
      </c>
      <c r="AD55" s="54">
        <v>0</v>
      </c>
      <c r="AE55" s="54">
        <v>0</v>
      </c>
      <c r="AF55" s="54">
        <f>SUM(D55,K55,R55,Y55)</f>
        <v>0</v>
      </c>
      <c r="AG55" s="53">
        <f t="shared" ref="AG55:AL55" si="40">SUM(E55,L55,S55,Z55)</f>
        <v>0</v>
      </c>
      <c r="AH55" s="54">
        <f t="shared" si="40"/>
        <v>0</v>
      </c>
      <c r="AI55" s="54">
        <f t="shared" si="40"/>
        <v>0</v>
      </c>
      <c r="AJ55" s="53">
        <f t="shared" si="40"/>
        <v>0</v>
      </c>
      <c r="AK55" s="54">
        <f t="shared" si="40"/>
        <v>0</v>
      </c>
      <c r="AL55" s="54">
        <f t="shared" si="40"/>
        <v>0</v>
      </c>
    </row>
    <row r="56" spans="1:38" ht="31.5" x14ac:dyDescent="0.25">
      <c r="A56" s="72" t="s">
        <v>81</v>
      </c>
      <c r="B56" s="32" t="s">
        <v>82</v>
      </c>
      <c r="C56" s="76" t="s">
        <v>117</v>
      </c>
      <c r="D56" s="54">
        <f>D57</f>
        <v>0</v>
      </c>
      <c r="E56" s="54">
        <f t="shared" ref="E56:AL56" si="41">E57</f>
        <v>0</v>
      </c>
      <c r="F56" s="54">
        <f t="shared" si="41"/>
        <v>0</v>
      </c>
      <c r="G56" s="54">
        <f t="shared" si="41"/>
        <v>0</v>
      </c>
      <c r="H56" s="54">
        <f t="shared" si="41"/>
        <v>0</v>
      </c>
      <c r="I56" s="54">
        <f t="shared" si="41"/>
        <v>0</v>
      </c>
      <c r="J56" s="54">
        <f t="shared" si="41"/>
        <v>0</v>
      </c>
      <c r="K56" s="54">
        <f t="shared" si="41"/>
        <v>0</v>
      </c>
      <c r="L56" s="54">
        <f t="shared" si="41"/>
        <v>0</v>
      </c>
      <c r="M56" s="54">
        <f t="shared" si="41"/>
        <v>0</v>
      </c>
      <c r="N56" s="54">
        <f t="shared" si="41"/>
        <v>0</v>
      </c>
      <c r="O56" s="54">
        <f t="shared" si="41"/>
        <v>0</v>
      </c>
      <c r="P56" s="54">
        <f t="shared" si="41"/>
        <v>0</v>
      </c>
      <c r="Q56" s="54">
        <f t="shared" si="41"/>
        <v>0</v>
      </c>
      <c r="R56" s="54">
        <f t="shared" si="41"/>
        <v>0</v>
      </c>
      <c r="S56" s="54">
        <f t="shared" si="41"/>
        <v>0</v>
      </c>
      <c r="T56" s="54">
        <f t="shared" si="41"/>
        <v>0</v>
      </c>
      <c r="U56" s="54">
        <f t="shared" si="41"/>
        <v>0</v>
      </c>
      <c r="V56" s="54">
        <f t="shared" si="41"/>
        <v>0</v>
      </c>
      <c r="W56" s="54">
        <f t="shared" si="41"/>
        <v>0</v>
      </c>
      <c r="X56" s="54">
        <f t="shared" si="41"/>
        <v>0</v>
      </c>
      <c r="Y56" s="54">
        <f t="shared" si="41"/>
        <v>0</v>
      </c>
      <c r="Z56" s="54">
        <f t="shared" si="41"/>
        <v>52.629999999999995</v>
      </c>
      <c r="AA56" s="54">
        <f t="shared" si="41"/>
        <v>0</v>
      </c>
      <c r="AB56" s="54">
        <f t="shared" si="41"/>
        <v>0</v>
      </c>
      <c r="AC56" s="54">
        <f t="shared" si="41"/>
        <v>0</v>
      </c>
      <c r="AD56" s="54">
        <f t="shared" si="41"/>
        <v>0</v>
      </c>
      <c r="AE56" s="54">
        <f t="shared" si="41"/>
        <v>803</v>
      </c>
      <c r="AF56" s="54">
        <f t="shared" si="41"/>
        <v>0</v>
      </c>
      <c r="AG56" s="54">
        <f t="shared" si="41"/>
        <v>52.629999999999995</v>
      </c>
      <c r="AH56" s="54">
        <f t="shared" si="41"/>
        <v>0</v>
      </c>
      <c r="AI56" s="54">
        <f t="shared" si="41"/>
        <v>0</v>
      </c>
      <c r="AJ56" s="54">
        <f t="shared" si="41"/>
        <v>0</v>
      </c>
      <c r="AK56" s="54">
        <f t="shared" si="41"/>
        <v>0</v>
      </c>
      <c r="AL56" s="54">
        <f t="shared" si="41"/>
        <v>803</v>
      </c>
    </row>
    <row r="57" spans="1:38" ht="31.5" x14ac:dyDescent="0.25">
      <c r="A57" s="72" t="s">
        <v>83</v>
      </c>
      <c r="B57" s="32" t="s">
        <v>84</v>
      </c>
      <c r="C57" s="76" t="s">
        <v>117</v>
      </c>
      <c r="D57" s="54">
        <f>SUM(D58:D59)</f>
        <v>0</v>
      </c>
      <c r="E57" s="54">
        <f t="shared" ref="E57:AL57" si="42">SUM(E58:E59)</f>
        <v>0</v>
      </c>
      <c r="F57" s="54">
        <f t="shared" si="42"/>
        <v>0</v>
      </c>
      <c r="G57" s="54">
        <f t="shared" si="42"/>
        <v>0</v>
      </c>
      <c r="H57" s="54">
        <f t="shared" si="42"/>
        <v>0</v>
      </c>
      <c r="I57" s="54">
        <f t="shared" si="42"/>
        <v>0</v>
      </c>
      <c r="J57" s="54">
        <f t="shared" si="42"/>
        <v>0</v>
      </c>
      <c r="K57" s="54">
        <f t="shared" si="42"/>
        <v>0</v>
      </c>
      <c r="L57" s="54">
        <f t="shared" si="42"/>
        <v>0</v>
      </c>
      <c r="M57" s="54">
        <f t="shared" si="42"/>
        <v>0</v>
      </c>
      <c r="N57" s="54">
        <f t="shared" si="42"/>
        <v>0</v>
      </c>
      <c r="O57" s="54">
        <f t="shared" si="42"/>
        <v>0</v>
      </c>
      <c r="P57" s="54">
        <f t="shared" si="42"/>
        <v>0</v>
      </c>
      <c r="Q57" s="54">
        <f t="shared" si="42"/>
        <v>0</v>
      </c>
      <c r="R57" s="54">
        <f t="shared" si="42"/>
        <v>0</v>
      </c>
      <c r="S57" s="54">
        <f t="shared" si="42"/>
        <v>0</v>
      </c>
      <c r="T57" s="54">
        <f t="shared" si="42"/>
        <v>0</v>
      </c>
      <c r="U57" s="54">
        <f t="shared" si="42"/>
        <v>0</v>
      </c>
      <c r="V57" s="54">
        <f t="shared" si="42"/>
        <v>0</v>
      </c>
      <c r="W57" s="54">
        <f t="shared" si="42"/>
        <v>0</v>
      </c>
      <c r="X57" s="54">
        <f t="shared" si="42"/>
        <v>0</v>
      </c>
      <c r="Y57" s="54">
        <f t="shared" si="42"/>
        <v>0</v>
      </c>
      <c r="Z57" s="54">
        <f t="shared" si="42"/>
        <v>52.629999999999995</v>
      </c>
      <c r="AA57" s="54">
        <f t="shared" si="42"/>
        <v>0</v>
      </c>
      <c r="AB57" s="54">
        <f t="shared" si="42"/>
        <v>0</v>
      </c>
      <c r="AC57" s="54">
        <f t="shared" si="42"/>
        <v>0</v>
      </c>
      <c r="AD57" s="54">
        <f t="shared" si="42"/>
        <v>0</v>
      </c>
      <c r="AE57" s="54">
        <f t="shared" si="42"/>
        <v>803</v>
      </c>
      <c r="AF57" s="54">
        <f t="shared" si="42"/>
        <v>0</v>
      </c>
      <c r="AG57" s="54">
        <f t="shared" si="42"/>
        <v>52.629999999999995</v>
      </c>
      <c r="AH57" s="54">
        <f t="shared" si="42"/>
        <v>0</v>
      </c>
      <c r="AI57" s="54">
        <f t="shared" si="42"/>
        <v>0</v>
      </c>
      <c r="AJ57" s="54">
        <f t="shared" si="42"/>
        <v>0</v>
      </c>
      <c r="AK57" s="54">
        <f t="shared" si="42"/>
        <v>0</v>
      </c>
      <c r="AL57" s="54">
        <f t="shared" si="42"/>
        <v>803</v>
      </c>
    </row>
    <row r="58" spans="1:38" ht="110.25" x14ac:dyDescent="0.25">
      <c r="A58" s="72" t="s">
        <v>83</v>
      </c>
      <c r="B58" s="32" t="s">
        <v>496</v>
      </c>
      <c r="C58" s="73" t="s">
        <v>497</v>
      </c>
      <c r="D58" s="54">
        <v>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0</v>
      </c>
      <c r="V58" s="54">
        <v>0</v>
      </c>
      <c r="W58" s="54">
        <v>0</v>
      </c>
      <c r="X58" s="54">
        <v>0</v>
      </c>
      <c r="Y58" s="54">
        <v>0</v>
      </c>
      <c r="Z58" s="54">
        <v>21.75</v>
      </c>
      <c r="AA58" s="54">
        <v>0</v>
      </c>
      <c r="AB58" s="54">
        <v>0</v>
      </c>
      <c r="AC58" s="54">
        <v>0</v>
      </c>
      <c r="AD58" s="54">
        <v>0</v>
      </c>
      <c r="AE58" s="54">
        <v>438</v>
      </c>
      <c r="AF58" s="54">
        <v>0</v>
      </c>
      <c r="AG58" s="54">
        <v>21.75</v>
      </c>
      <c r="AH58" s="54">
        <v>0</v>
      </c>
      <c r="AI58" s="54">
        <v>0</v>
      </c>
      <c r="AJ58" s="54">
        <v>0</v>
      </c>
      <c r="AK58" s="54">
        <v>0</v>
      </c>
      <c r="AL58" s="54">
        <v>438</v>
      </c>
    </row>
    <row r="59" spans="1:38" ht="173.25" x14ac:dyDescent="0.25">
      <c r="A59" s="72" t="s">
        <v>83</v>
      </c>
      <c r="B59" s="32" t="s">
        <v>498</v>
      </c>
      <c r="C59" s="73" t="s">
        <v>499</v>
      </c>
      <c r="D59" s="54">
        <v>0</v>
      </c>
      <c r="E59" s="54">
        <v>0</v>
      </c>
      <c r="F59" s="54">
        <v>0</v>
      </c>
      <c r="G59" s="54">
        <v>0</v>
      </c>
      <c r="H59" s="54">
        <v>0</v>
      </c>
      <c r="I59" s="54">
        <v>0</v>
      </c>
      <c r="J59" s="54">
        <v>0</v>
      </c>
      <c r="K59" s="54">
        <v>0</v>
      </c>
      <c r="L59" s="54">
        <v>0</v>
      </c>
      <c r="M59" s="54">
        <v>0</v>
      </c>
      <c r="N59" s="54">
        <v>0</v>
      </c>
      <c r="O59" s="54">
        <v>0</v>
      </c>
      <c r="P59" s="54">
        <v>0</v>
      </c>
      <c r="Q59" s="54">
        <v>0</v>
      </c>
      <c r="R59" s="54">
        <v>0</v>
      </c>
      <c r="S59" s="54">
        <v>0</v>
      </c>
      <c r="T59" s="54">
        <v>0</v>
      </c>
      <c r="U59" s="54">
        <v>0</v>
      </c>
      <c r="V59" s="54">
        <v>0</v>
      </c>
      <c r="W59" s="54">
        <v>0</v>
      </c>
      <c r="X59" s="54">
        <v>0</v>
      </c>
      <c r="Y59" s="54">
        <v>0</v>
      </c>
      <c r="Z59" s="54">
        <v>30.88</v>
      </c>
      <c r="AA59" s="54">
        <v>0</v>
      </c>
      <c r="AB59" s="54">
        <v>0</v>
      </c>
      <c r="AC59" s="54">
        <v>0</v>
      </c>
      <c r="AD59" s="54">
        <v>0</v>
      </c>
      <c r="AE59" s="54">
        <v>365</v>
      </c>
      <c r="AF59" s="54">
        <v>0</v>
      </c>
      <c r="AG59" s="54">
        <f>Z59</f>
        <v>30.88</v>
      </c>
      <c r="AH59" s="54">
        <v>0</v>
      </c>
      <c r="AI59" s="54">
        <v>0</v>
      </c>
      <c r="AJ59" s="54">
        <v>0</v>
      </c>
      <c r="AK59" s="54">
        <v>0</v>
      </c>
      <c r="AL59" s="54">
        <f>AE59</f>
        <v>365</v>
      </c>
    </row>
    <row r="60" spans="1:38" ht="31.5" x14ac:dyDescent="0.25">
      <c r="A60" s="72" t="s">
        <v>85</v>
      </c>
      <c r="B60" s="32" t="s">
        <v>86</v>
      </c>
      <c r="C60" s="76" t="s">
        <v>117</v>
      </c>
      <c r="D60" s="54">
        <v>0</v>
      </c>
      <c r="E60" s="54">
        <v>0</v>
      </c>
      <c r="F60" s="54">
        <v>0</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c r="AA60" s="54">
        <v>0</v>
      </c>
      <c r="AB60" s="54">
        <v>0</v>
      </c>
      <c r="AC60" s="54">
        <v>0</v>
      </c>
      <c r="AD60" s="54">
        <v>0</v>
      </c>
      <c r="AE60" s="54">
        <v>0</v>
      </c>
      <c r="AF60" s="54">
        <v>0</v>
      </c>
      <c r="AG60" s="54">
        <v>0</v>
      </c>
      <c r="AH60" s="54">
        <v>0</v>
      </c>
      <c r="AI60" s="54">
        <v>0</v>
      </c>
      <c r="AJ60" s="54">
        <v>0</v>
      </c>
      <c r="AK60" s="54">
        <v>0</v>
      </c>
      <c r="AL60" s="54">
        <v>0</v>
      </c>
    </row>
    <row r="61" spans="1:38" x14ac:dyDescent="0.25">
      <c r="A61" s="72" t="s">
        <v>87</v>
      </c>
      <c r="B61" s="32" t="s">
        <v>88</v>
      </c>
      <c r="C61" s="76" t="s">
        <v>117</v>
      </c>
      <c r="D61" s="54">
        <v>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c r="AA61" s="54">
        <v>0</v>
      </c>
      <c r="AB61" s="54">
        <v>0</v>
      </c>
      <c r="AC61" s="54">
        <v>0</v>
      </c>
      <c r="AD61" s="54">
        <v>0</v>
      </c>
      <c r="AE61" s="54">
        <v>0</v>
      </c>
      <c r="AF61" s="54">
        <v>0</v>
      </c>
      <c r="AG61" s="54">
        <v>0</v>
      </c>
      <c r="AH61" s="54">
        <v>0</v>
      </c>
      <c r="AI61" s="54">
        <v>0</v>
      </c>
      <c r="AJ61" s="54">
        <v>0</v>
      </c>
      <c r="AK61" s="54">
        <v>0</v>
      </c>
      <c r="AL61" s="54">
        <v>0</v>
      </c>
    </row>
    <row r="62" spans="1:38" ht="31.5" x14ac:dyDescent="0.25">
      <c r="A62" s="72" t="s">
        <v>89</v>
      </c>
      <c r="B62" s="32" t="s">
        <v>90</v>
      </c>
      <c r="C62" s="76" t="s">
        <v>117</v>
      </c>
      <c r="D62" s="54">
        <v>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c r="AA62" s="54">
        <v>0</v>
      </c>
      <c r="AB62" s="54">
        <v>0</v>
      </c>
      <c r="AC62" s="54">
        <v>0</v>
      </c>
      <c r="AD62" s="54">
        <v>0</v>
      </c>
      <c r="AE62" s="54">
        <v>0</v>
      </c>
      <c r="AF62" s="54">
        <v>0</v>
      </c>
      <c r="AG62" s="54">
        <v>0</v>
      </c>
      <c r="AH62" s="54">
        <v>0</v>
      </c>
      <c r="AI62" s="54">
        <v>0</v>
      </c>
      <c r="AJ62" s="54">
        <v>0</v>
      </c>
      <c r="AK62" s="54">
        <v>0</v>
      </c>
      <c r="AL62" s="54">
        <v>0</v>
      </c>
    </row>
    <row r="63" spans="1:38" ht="31.5" x14ac:dyDescent="0.25">
      <c r="A63" s="72" t="s">
        <v>91</v>
      </c>
      <c r="B63" s="32" t="s">
        <v>92</v>
      </c>
      <c r="C63" s="76" t="s">
        <v>117</v>
      </c>
      <c r="D63" s="54">
        <v>0</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c r="AA63" s="54">
        <v>0</v>
      </c>
      <c r="AB63" s="54">
        <v>0</v>
      </c>
      <c r="AC63" s="54">
        <v>0</v>
      </c>
      <c r="AD63" s="54">
        <v>0</v>
      </c>
      <c r="AE63" s="54">
        <v>0</v>
      </c>
      <c r="AF63" s="54">
        <v>0</v>
      </c>
      <c r="AG63" s="54">
        <v>0</v>
      </c>
      <c r="AH63" s="54">
        <v>0</v>
      </c>
      <c r="AI63" s="54">
        <v>0</v>
      </c>
      <c r="AJ63" s="54">
        <v>0</v>
      </c>
      <c r="AK63" s="54">
        <v>0</v>
      </c>
      <c r="AL63" s="54">
        <v>0</v>
      </c>
    </row>
    <row r="64" spans="1:38" ht="31.5" x14ac:dyDescent="0.25">
      <c r="A64" s="72" t="s">
        <v>93</v>
      </c>
      <c r="B64" s="32" t="s">
        <v>94</v>
      </c>
      <c r="C64" s="76" t="s">
        <v>117</v>
      </c>
      <c r="D64" s="54">
        <v>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c r="AA64" s="54">
        <v>0</v>
      </c>
      <c r="AB64" s="54">
        <v>0</v>
      </c>
      <c r="AC64" s="54">
        <v>0</v>
      </c>
      <c r="AD64" s="54">
        <v>0</v>
      </c>
      <c r="AE64" s="54">
        <v>0</v>
      </c>
      <c r="AF64" s="54">
        <v>0</v>
      </c>
      <c r="AG64" s="54">
        <v>0</v>
      </c>
      <c r="AH64" s="54">
        <v>0</v>
      </c>
      <c r="AI64" s="54">
        <v>0</v>
      </c>
      <c r="AJ64" s="54">
        <v>0</v>
      </c>
      <c r="AK64" s="54">
        <v>0</v>
      </c>
      <c r="AL64" s="54">
        <v>0</v>
      </c>
    </row>
    <row r="65" spans="1:38" ht="31.5" x14ac:dyDescent="0.25">
      <c r="A65" s="72" t="s">
        <v>95</v>
      </c>
      <c r="B65" s="32" t="s">
        <v>96</v>
      </c>
      <c r="C65" s="76" t="s">
        <v>117</v>
      </c>
      <c r="D65" s="54">
        <v>0</v>
      </c>
      <c r="E65" s="54">
        <v>0</v>
      </c>
      <c r="F65" s="54">
        <v>0</v>
      </c>
      <c r="G65" s="54">
        <v>0</v>
      </c>
      <c r="H65" s="54">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c r="AA65" s="54">
        <v>0</v>
      </c>
      <c r="AB65" s="54">
        <v>0</v>
      </c>
      <c r="AC65" s="54">
        <v>0</v>
      </c>
      <c r="AD65" s="54">
        <v>0</v>
      </c>
      <c r="AE65" s="54">
        <v>0</v>
      </c>
      <c r="AF65" s="54">
        <v>0</v>
      </c>
      <c r="AG65" s="54">
        <v>0</v>
      </c>
      <c r="AH65" s="54">
        <v>0</v>
      </c>
      <c r="AI65" s="54">
        <v>0</v>
      </c>
      <c r="AJ65" s="54">
        <v>0</v>
      </c>
      <c r="AK65" s="54">
        <v>0</v>
      </c>
      <c r="AL65" s="54">
        <v>0</v>
      </c>
    </row>
    <row r="66" spans="1:38" ht="31.5" x14ac:dyDescent="0.25">
      <c r="A66" s="72" t="s">
        <v>97</v>
      </c>
      <c r="B66" s="32" t="s">
        <v>98</v>
      </c>
      <c r="C66" s="76" t="s">
        <v>117</v>
      </c>
      <c r="D66" s="54">
        <v>0</v>
      </c>
      <c r="E66" s="54">
        <v>0</v>
      </c>
      <c r="F66" s="54">
        <v>0</v>
      </c>
      <c r="G66" s="54">
        <v>0</v>
      </c>
      <c r="H66" s="54">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c r="AA66" s="54">
        <v>0</v>
      </c>
      <c r="AB66" s="54">
        <v>0</v>
      </c>
      <c r="AC66" s="54">
        <v>0</v>
      </c>
      <c r="AD66" s="54">
        <v>0</v>
      </c>
      <c r="AE66" s="54">
        <v>0</v>
      </c>
      <c r="AF66" s="54">
        <v>0</v>
      </c>
      <c r="AG66" s="54">
        <v>0</v>
      </c>
      <c r="AH66" s="54">
        <v>0</v>
      </c>
      <c r="AI66" s="54">
        <v>0</v>
      </c>
      <c r="AJ66" s="54">
        <v>0</v>
      </c>
      <c r="AK66" s="54">
        <v>0</v>
      </c>
      <c r="AL66" s="54">
        <v>0</v>
      </c>
    </row>
    <row r="67" spans="1:38" ht="31.5" x14ac:dyDescent="0.25">
      <c r="A67" s="72" t="s">
        <v>99</v>
      </c>
      <c r="B67" s="32" t="s">
        <v>100</v>
      </c>
      <c r="C67" s="76" t="s">
        <v>117</v>
      </c>
      <c r="D67" s="54">
        <v>0</v>
      </c>
      <c r="E67" s="54">
        <v>0</v>
      </c>
      <c r="F67" s="54">
        <v>0</v>
      </c>
      <c r="G67" s="54">
        <v>0</v>
      </c>
      <c r="H67" s="54">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c r="AA67" s="54">
        <v>0</v>
      </c>
      <c r="AB67" s="54">
        <v>0</v>
      </c>
      <c r="AC67" s="54">
        <v>0</v>
      </c>
      <c r="AD67" s="54">
        <v>0</v>
      </c>
      <c r="AE67" s="54">
        <v>0</v>
      </c>
      <c r="AF67" s="54">
        <v>0</v>
      </c>
      <c r="AG67" s="54">
        <v>0</v>
      </c>
      <c r="AH67" s="54">
        <v>0</v>
      </c>
      <c r="AI67" s="54">
        <v>0</v>
      </c>
      <c r="AJ67" s="54">
        <v>0</v>
      </c>
      <c r="AK67" s="54">
        <v>0</v>
      </c>
      <c r="AL67" s="54">
        <v>0</v>
      </c>
    </row>
    <row r="68" spans="1:38" x14ac:dyDescent="0.25">
      <c r="A68" s="72" t="s">
        <v>101</v>
      </c>
      <c r="B68" s="32" t="s">
        <v>102</v>
      </c>
      <c r="C68" s="76" t="s">
        <v>117</v>
      </c>
      <c r="D68" s="54">
        <v>0</v>
      </c>
      <c r="E68" s="54">
        <v>0</v>
      </c>
      <c r="F68" s="54">
        <v>0</v>
      </c>
      <c r="G68" s="54">
        <v>0</v>
      </c>
      <c r="H68" s="54">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c r="AA68" s="54">
        <v>0</v>
      </c>
      <c r="AB68" s="54">
        <v>0</v>
      </c>
      <c r="AC68" s="54">
        <v>0</v>
      </c>
      <c r="AD68" s="54">
        <v>0</v>
      </c>
      <c r="AE68" s="54">
        <v>0</v>
      </c>
      <c r="AF68" s="54">
        <v>0</v>
      </c>
      <c r="AG68" s="54">
        <v>0</v>
      </c>
      <c r="AH68" s="54">
        <v>0</v>
      </c>
      <c r="AI68" s="54">
        <v>0</v>
      </c>
      <c r="AJ68" s="54">
        <v>0</v>
      </c>
      <c r="AK68" s="54">
        <v>0</v>
      </c>
      <c r="AL68" s="54">
        <v>0</v>
      </c>
    </row>
    <row r="69" spans="1:38" ht="31.5" x14ac:dyDescent="0.25">
      <c r="A69" s="72" t="s">
        <v>103</v>
      </c>
      <c r="B69" s="32" t="s">
        <v>104</v>
      </c>
      <c r="C69" s="76" t="s">
        <v>117</v>
      </c>
      <c r="D69" s="54">
        <v>0</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c r="AA69" s="54">
        <v>0</v>
      </c>
      <c r="AB69" s="54">
        <v>0</v>
      </c>
      <c r="AC69" s="54">
        <v>0</v>
      </c>
      <c r="AD69" s="54">
        <v>0</v>
      </c>
      <c r="AE69" s="54">
        <v>0</v>
      </c>
      <c r="AF69" s="54">
        <v>0</v>
      </c>
      <c r="AG69" s="54">
        <v>0</v>
      </c>
      <c r="AH69" s="54">
        <v>0</v>
      </c>
      <c r="AI69" s="54">
        <v>0</v>
      </c>
      <c r="AJ69" s="54">
        <v>0</v>
      </c>
      <c r="AK69" s="54">
        <v>0</v>
      </c>
      <c r="AL69" s="54">
        <v>0</v>
      </c>
    </row>
    <row r="70" spans="1:38" ht="47.25" x14ac:dyDescent="0.25">
      <c r="A70" s="72" t="s">
        <v>105</v>
      </c>
      <c r="B70" s="32" t="s">
        <v>106</v>
      </c>
      <c r="C70" s="76" t="s">
        <v>117</v>
      </c>
      <c r="D70" s="54">
        <v>0</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c r="AA70" s="54">
        <v>0</v>
      </c>
      <c r="AB70" s="54">
        <v>0</v>
      </c>
      <c r="AC70" s="54">
        <v>0</v>
      </c>
      <c r="AD70" s="54">
        <v>0</v>
      </c>
      <c r="AE70" s="54">
        <v>0</v>
      </c>
      <c r="AF70" s="54">
        <v>0</v>
      </c>
      <c r="AG70" s="54">
        <v>0</v>
      </c>
      <c r="AH70" s="54">
        <v>0</v>
      </c>
      <c r="AI70" s="54">
        <v>0</v>
      </c>
      <c r="AJ70" s="54">
        <v>0</v>
      </c>
      <c r="AK70" s="54">
        <v>0</v>
      </c>
      <c r="AL70" s="54">
        <v>0</v>
      </c>
    </row>
    <row r="71" spans="1:38" ht="31.5" x14ac:dyDescent="0.25">
      <c r="A71" s="72" t="s">
        <v>107</v>
      </c>
      <c r="B71" s="32" t="s">
        <v>108</v>
      </c>
      <c r="C71" s="76" t="s">
        <v>117</v>
      </c>
      <c r="D71" s="54">
        <v>0</v>
      </c>
      <c r="E71" s="54">
        <v>0</v>
      </c>
      <c r="F71" s="54">
        <v>0</v>
      </c>
      <c r="G71" s="54">
        <v>0</v>
      </c>
      <c r="H71" s="54">
        <v>0</v>
      </c>
      <c r="I71" s="54">
        <v>0</v>
      </c>
      <c r="J71" s="54">
        <v>0</v>
      </c>
      <c r="K71" s="54">
        <v>0</v>
      </c>
      <c r="L71" s="54">
        <v>0</v>
      </c>
      <c r="M71" s="54">
        <v>0</v>
      </c>
      <c r="N71" s="54">
        <v>0</v>
      </c>
      <c r="O71" s="54">
        <v>0</v>
      </c>
      <c r="P71" s="54">
        <v>0</v>
      </c>
      <c r="Q71" s="54">
        <v>0</v>
      </c>
      <c r="R71" s="54">
        <v>0</v>
      </c>
      <c r="S71" s="54">
        <v>0</v>
      </c>
      <c r="T71" s="54">
        <v>0</v>
      </c>
      <c r="U71" s="54">
        <v>0</v>
      </c>
      <c r="V71" s="54">
        <v>0</v>
      </c>
      <c r="W71" s="54">
        <v>0</v>
      </c>
      <c r="X71" s="54">
        <v>0</v>
      </c>
      <c r="Y71" s="54">
        <v>0</v>
      </c>
      <c r="Z71" s="54">
        <v>0</v>
      </c>
      <c r="AA71" s="54">
        <v>0</v>
      </c>
      <c r="AB71" s="54">
        <v>0</v>
      </c>
      <c r="AC71" s="54">
        <v>0</v>
      </c>
      <c r="AD71" s="54">
        <v>0</v>
      </c>
      <c r="AE71" s="54">
        <v>0</v>
      </c>
      <c r="AF71" s="54">
        <v>0</v>
      </c>
      <c r="AG71" s="54">
        <v>0</v>
      </c>
      <c r="AH71" s="54">
        <v>0</v>
      </c>
      <c r="AI71" s="54">
        <v>0</v>
      </c>
      <c r="AJ71" s="54">
        <v>0</v>
      </c>
      <c r="AK71" s="54">
        <v>0</v>
      </c>
      <c r="AL71" s="54">
        <v>0</v>
      </c>
    </row>
    <row r="72" spans="1:38" ht="31.5" x14ac:dyDescent="0.25">
      <c r="A72" s="72" t="s">
        <v>109</v>
      </c>
      <c r="B72" s="32" t="s">
        <v>110</v>
      </c>
      <c r="C72" s="76" t="s">
        <v>117</v>
      </c>
      <c r="D72" s="54">
        <v>0</v>
      </c>
      <c r="E72" s="54">
        <v>0</v>
      </c>
      <c r="F72" s="54">
        <v>0</v>
      </c>
      <c r="G72" s="54">
        <v>0</v>
      </c>
      <c r="H72" s="54">
        <v>0</v>
      </c>
      <c r="I72" s="54">
        <v>0</v>
      </c>
      <c r="J72" s="54">
        <v>0</v>
      </c>
      <c r="K72" s="54">
        <v>0</v>
      </c>
      <c r="L72" s="54">
        <v>0</v>
      </c>
      <c r="M72" s="54">
        <v>0</v>
      </c>
      <c r="N72" s="54">
        <v>0</v>
      </c>
      <c r="O72" s="54">
        <v>0</v>
      </c>
      <c r="P72" s="54">
        <v>0</v>
      </c>
      <c r="Q72" s="54">
        <v>0</v>
      </c>
      <c r="R72" s="54">
        <v>0</v>
      </c>
      <c r="S72" s="54">
        <v>0</v>
      </c>
      <c r="T72" s="54">
        <v>0</v>
      </c>
      <c r="U72" s="54">
        <v>0</v>
      </c>
      <c r="V72" s="54">
        <v>0</v>
      </c>
      <c r="W72" s="54">
        <v>0</v>
      </c>
      <c r="X72" s="54">
        <v>0</v>
      </c>
      <c r="Y72" s="54">
        <v>0</v>
      </c>
      <c r="Z72" s="54">
        <v>0</v>
      </c>
      <c r="AA72" s="54">
        <v>0</v>
      </c>
      <c r="AB72" s="54">
        <v>0</v>
      </c>
      <c r="AC72" s="54">
        <v>0</v>
      </c>
      <c r="AD72" s="54">
        <v>0</v>
      </c>
      <c r="AE72" s="54">
        <v>0</v>
      </c>
      <c r="AF72" s="54">
        <v>0</v>
      </c>
      <c r="AG72" s="54">
        <v>0</v>
      </c>
      <c r="AH72" s="54">
        <v>0</v>
      </c>
      <c r="AI72" s="54">
        <v>0</v>
      </c>
      <c r="AJ72" s="54">
        <v>0</v>
      </c>
      <c r="AK72" s="54">
        <v>0</v>
      </c>
      <c r="AL72" s="54">
        <v>0</v>
      </c>
    </row>
    <row r="73" spans="1:38" ht="31.5" x14ac:dyDescent="0.25">
      <c r="A73" s="72" t="s">
        <v>111</v>
      </c>
      <c r="B73" s="32" t="s">
        <v>112</v>
      </c>
      <c r="C73" s="76" t="s">
        <v>117</v>
      </c>
      <c r="D73" s="54">
        <f>D74</f>
        <v>0</v>
      </c>
      <c r="E73" s="54">
        <f t="shared" ref="E73:AL73" si="43">E74</f>
        <v>0</v>
      </c>
      <c r="F73" s="54">
        <f t="shared" si="43"/>
        <v>0</v>
      </c>
      <c r="G73" s="54">
        <f t="shared" si="43"/>
        <v>0</v>
      </c>
      <c r="H73" s="54">
        <f t="shared" si="43"/>
        <v>0</v>
      </c>
      <c r="I73" s="54">
        <f t="shared" si="43"/>
        <v>0</v>
      </c>
      <c r="J73" s="54">
        <f t="shared" si="43"/>
        <v>0</v>
      </c>
      <c r="K73" s="54">
        <f t="shared" si="43"/>
        <v>0</v>
      </c>
      <c r="L73" s="54">
        <f t="shared" si="43"/>
        <v>0</v>
      </c>
      <c r="M73" s="54">
        <f t="shared" si="43"/>
        <v>0</v>
      </c>
      <c r="N73" s="54">
        <f t="shared" si="43"/>
        <v>0</v>
      </c>
      <c r="O73" s="54">
        <f t="shared" si="43"/>
        <v>0</v>
      </c>
      <c r="P73" s="54">
        <f t="shared" si="43"/>
        <v>0</v>
      </c>
      <c r="Q73" s="54">
        <f t="shared" si="43"/>
        <v>0</v>
      </c>
      <c r="R73" s="54">
        <f t="shared" si="43"/>
        <v>0</v>
      </c>
      <c r="S73" s="54">
        <f t="shared" si="43"/>
        <v>0</v>
      </c>
      <c r="T73" s="54">
        <f t="shared" si="43"/>
        <v>0</v>
      </c>
      <c r="U73" s="54">
        <f t="shared" si="43"/>
        <v>0</v>
      </c>
      <c r="V73" s="54">
        <f t="shared" si="43"/>
        <v>0</v>
      </c>
      <c r="W73" s="54">
        <f t="shared" si="43"/>
        <v>0</v>
      </c>
      <c r="X73" s="54">
        <f t="shared" si="43"/>
        <v>0</v>
      </c>
      <c r="Y73" s="54">
        <f t="shared" si="43"/>
        <v>0</v>
      </c>
      <c r="Z73" s="54">
        <f t="shared" si="43"/>
        <v>6.0610499999999998</v>
      </c>
      <c r="AA73" s="54">
        <f t="shared" si="43"/>
        <v>0.25</v>
      </c>
      <c r="AB73" s="54">
        <f t="shared" si="43"/>
        <v>0</v>
      </c>
      <c r="AC73" s="54">
        <f t="shared" si="43"/>
        <v>0.51</v>
      </c>
      <c r="AD73" s="54">
        <f t="shared" si="43"/>
        <v>0</v>
      </c>
      <c r="AE73" s="54">
        <f t="shared" si="43"/>
        <v>0</v>
      </c>
      <c r="AF73" s="54">
        <f t="shared" si="43"/>
        <v>0</v>
      </c>
      <c r="AG73" s="54">
        <f t="shared" si="43"/>
        <v>6.0610499999999998</v>
      </c>
      <c r="AH73" s="54">
        <f t="shared" si="43"/>
        <v>0.25</v>
      </c>
      <c r="AI73" s="54">
        <f t="shared" si="43"/>
        <v>0</v>
      </c>
      <c r="AJ73" s="54">
        <f t="shared" si="43"/>
        <v>0.51</v>
      </c>
      <c r="AK73" s="54">
        <f t="shared" si="43"/>
        <v>0</v>
      </c>
      <c r="AL73" s="54">
        <f t="shared" si="43"/>
        <v>0</v>
      </c>
    </row>
    <row r="74" spans="1:38" ht="31.5" x14ac:dyDescent="0.25">
      <c r="A74" s="72" t="s">
        <v>111</v>
      </c>
      <c r="B74" s="32" t="s">
        <v>500</v>
      </c>
      <c r="C74" s="73" t="s">
        <v>501</v>
      </c>
      <c r="D74" s="54">
        <v>0</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6.0610499999999998</v>
      </c>
      <c r="AA74" s="54">
        <v>0.25</v>
      </c>
      <c r="AB74" s="54">
        <v>0</v>
      </c>
      <c r="AC74" s="54">
        <v>0.51</v>
      </c>
      <c r="AD74" s="54">
        <v>0</v>
      </c>
      <c r="AE74" s="54">
        <v>0</v>
      </c>
      <c r="AF74" s="54">
        <v>0</v>
      </c>
      <c r="AG74" s="54">
        <f>Z74</f>
        <v>6.0610499999999998</v>
      </c>
      <c r="AH74" s="54">
        <f t="shared" ref="AH74:AL74" si="44">AA74</f>
        <v>0.25</v>
      </c>
      <c r="AI74" s="54">
        <f t="shared" si="44"/>
        <v>0</v>
      </c>
      <c r="AJ74" s="54">
        <f t="shared" si="44"/>
        <v>0.51</v>
      </c>
      <c r="AK74" s="54">
        <f t="shared" si="44"/>
        <v>0</v>
      </c>
      <c r="AL74" s="54">
        <f t="shared" si="44"/>
        <v>0</v>
      </c>
    </row>
    <row r="75" spans="1:38" ht="31.5" x14ac:dyDescent="0.25">
      <c r="A75" s="72" t="s">
        <v>113</v>
      </c>
      <c r="B75" s="32" t="s">
        <v>114</v>
      </c>
      <c r="C75" s="76" t="s">
        <v>117</v>
      </c>
      <c r="D75" s="54">
        <v>0</v>
      </c>
      <c r="E75" s="54">
        <v>0</v>
      </c>
      <c r="F75" s="54">
        <v>0</v>
      </c>
      <c r="G75" s="54">
        <v>0</v>
      </c>
      <c r="H75" s="54">
        <v>0</v>
      </c>
      <c r="I75" s="54">
        <v>0</v>
      </c>
      <c r="J75" s="54">
        <v>0</v>
      </c>
      <c r="K75" s="54">
        <v>0</v>
      </c>
      <c r="L75" s="54">
        <v>0</v>
      </c>
      <c r="M75" s="54">
        <v>0</v>
      </c>
      <c r="N75" s="54">
        <v>0</v>
      </c>
      <c r="O75" s="54">
        <v>0</v>
      </c>
      <c r="P75" s="54">
        <v>0</v>
      </c>
      <c r="Q75" s="54">
        <v>0</v>
      </c>
      <c r="R75" s="54">
        <v>0</v>
      </c>
      <c r="S75" s="54">
        <v>0</v>
      </c>
      <c r="T75" s="54">
        <v>0</v>
      </c>
      <c r="U75" s="54">
        <v>0</v>
      </c>
      <c r="V75" s="54">
        <v>0</v>
      </c>
      <c r="W75" s="54">
        <v>0</v>
      </c>
      <c r="X75" s="54">
        <v>0</v>
      </c>
      <c r="Y75" s="54">
        <v>0</v>
      </c>
      <c r="Z75" s="54">
        <v>0</v>
      </c>
      <c r="AA75" s="54">
        <v>0</v>
      </c>
      <c r="AB75" s="54">
        <v>0</v>
      </c>
      <c r="AC75" s="54">
        <v>0</v>
      </c>
      <c r="AD75" s="54">
        <v>0</v>
      </c>
      <c r="AE75" s="54">
        <v>0</v>
      </c>
      <c r="AF75" s="54">
        <v>0</v>
      </c>
      <c r="AG75" s="54">
        <v>0</v>
      </c>
      <c r="AH75" s="54">
        <v>0</v>
      </c>
      <c r="AI75" s="54">
        <v>0</v>
      </c>
      <c r="AJ75" s="54">
        <v>0</v>
      </c>
      <c r="AK75" s="54">
        <v>0</v>
      </c>
      <c r="AL75" s="54">
        <v>0</v>
      </c>
    </row>
    <row r="76" spans="1:38" x14ac:dyDescent="0.25">
      <c r="A76" s="72" t="s">
        <v>115</v>
      </c>
      <c r="B76" s="32" t="s">
        <v>116</v>
      </c>
      <c r="C76" s="76" t="s">
        <v>117</v>
      </c>
      <c r="D76" s="54">
        <f>SUM(D77:D79)</f>
        <v>0</v>
      </c>
      <c r="E76" s="54">
        <f t="shared" ref="E76:AL76" si="45">SUM(E77:E79)</f>
        <v>0</v>
      </c>
      <c r="F76" s="54">
        <f t="shared" si="45"/>
        <v>0</v>
      </c>
      <c r="G76" s="54">
        <f t="shared" si="45"/>
        <v>0</v>
      </c>
      <c r="H76" s="54">
        <f t="shared" si="45"/>
        <v>0</v>
      </c>
      <c r="I76" s="54">
        <f t="shared" si="45"/>
        <v>0</v>
      </c>
      <c r="J76" s="54">
        <f t="shared" si="45"/>
        <v>0</v>
      </c>
      <c r="K76" s="54">
        <f t="shared" si="45"/>
        <v>0</v>
      </c>
      <c r="L76" s="54">
        <f t="shared" si="45"/>
        <v>0</v>
      </c>
      <c r="M76" s="54">
        <f t="shared" si="45"/>
        <v>0</v>
      </c>
      <c r="N76" s="54">
        <f t="shared" si="45"/>
        <v>0</v>
      </c>
      <c r="O76" s="54">
        <f t="shared" si="45"/>
        <v>0</v>
      </c>
      <c r="P76" s="54">
        <f t="shared" si="45"/>
        <v>0</v>
      </c>
      <c r="Q76" s="54">
        <f t="shared" si="45"/>
        <v>0</v>
      </c>
      <c r="R76" s="54">
        <f t="shared" si="45"/>
        <v>0</v>
      </c>
      <c r="S76" s="54">
        <f t="shared" si="45"/>
        <v>0</v>
      </c>
      <c r="T76" s="54">
        <f t="shared" si="45"/>
        <v>0</v>
      </c>
      <c r="U76" s="54">
        <f t="shared" si="45"/>
        <v>0</v>
      </c>
      <c r="V76" s="54">
        <f t="shared" si="45"/>
        <v>0</v>
      </c>
      <c r="W76" s="54">
        <f t="shared" si="45"/>
        <v>0</v>
      </c>
      <c r="X76" s="54">
        <f t="shared" si="45"/>
        <v>0</v>
      </c>
      <c r="Y76" s="54">
        <f t="shared" si="45"/>
        <v>0</v>
      </c>
      <c r="Z76" s="54">
        <f t="shared" si="45"/>
        <v>2.0499999999999998</v>
      </c>
      <c r="AA76" s="54">
        <f t="shared" si="45"/>
        <v>0</v>
      </c>
      <c r="AB76" s="54">
        <f t="shared" si="45"/>
        <v>0</v>
      </c>
      <c r="AC76" s="54">
        <f t="shared" si="45"/>
        <v>0</v>
      </c>
      <c r="AD76" s="54">
        <f t="shared" si="45"/>
        <v>0</v>
      </c>
      <c r="AE76" s="54">
        <f t="shared" si="45"/>
        <v>1</v>
      </c>
      <c r="AF76" s="54">
        <f t="shared" si="45"/>
        <v>0</v>
      </c>
      <c r="AG76" s="54">
        <f t="shared" si="45"/>
        <v>2.0499999999999998</v>
      </c>
      <c r="AH76" s="54">
        <f t="shared" si="45"/>
        <v>0</v>
      </c>
      <c r="AI76" s="54">
        <f t="shared" si="45"/>
        <v>0</v>
      </c>
      <c r="AJ76" s="54">
        <f t="shared" si="45"/>
        <v>0</v>
      </c>
      <c r="AK76" s="54">
        <f t="shared" si="45"/>
        <v>0</v>
      </c>
      <c r="AL76" s="54">
        <f t="shared" si="45"/>
        <v>1</v>
      </c>
    </row>
    <row r="77" spans="1:38" ht="63" x14ac:dyDescent="0.25">
      <c r="A77" s="72" t="s">
        <v>115</v>
      </c>
      <c r="B77" s="32" t="s">
        <v>502</v>
      </c>
      <c r="C77" s="73" t="s">
        <v>503</v>
      </c>
      <c r="D77" s="54">
        <v>0</v>
      </c>
      <c r="E77" s="54">
        <v>0</v>
      </c>
      <c r="F77" s="54">
        <v>0</v>
      </c>
      <c r="G77" s="54">
        <v>0</v>
      </c>
      <c r="H77" s="54">
        <v>0</v>
      </c>
      <c r="I77" s="54">
        <v>0</v>
      </c>
      <c r="J77" s="54">
        <v>0</v>
      </c>
      <c r="K77" s="54">
        <v>0</v>
      </c>
      <c r="L77" s="54">
        <v>0</v>
      </c>
      <c r="M77" s="54">
        <v>0</v>
      </c>
      <c r="N77" s="54">
        <v>0</v>
      </c>
      <c r="O77" s="54">
        <v>0</v>
      </c>
      <c r="P77" s="54">
        <v>0</v>
      </c>
      <c r="Q77" s="54">
        <v>0</v>
      </c>
      <c r="R77" s="54">
        <v>0</v>
      </c>
      <c r="S77" s="54">
        <v>0</v>
      </c>
      <c r="T77" s="54">
        <v>0</v>
      </c>
      <c r="U77" s="54">
        <v>0</v>
      </c>
      <c r="V77" s="54">
        <v>0</v>
      </c>
      <c r="W77" s="54">
        <v>0</v>
      </c>
      <c r="X77" s="54">
        <v>0</v>
      </c>
      <c r="Y77" s="54">
        <v>0</v>
      </c>
      <c r="Z77" s="54">
        <v>2.0499999999999998</v>
      </c>
      <c r="AA77" s="54">
        <v>0</v>
      </c>
      <c r="AB77" s="54">
        <v>0</v>
      </c>
      <c r="AC77" s="54">
        <v>0</v>
      </c>
      <c r="AD77" s="54">
        <v>0</v>
      </c>
      <c r="AE77" s="54">
        <v>1</v>
      </c>
      <c r="AF77" s="54">
        <v>0</v>
      </c>
      <c r="AG77" s="54">
        <v>2.0499999999999998</v>
      </c>
      <c r="AH77" s="54">
        <v>0</v>
      </c>
      <c r="AI77" s="54">
        <v>0</v>
      </c>
      <c r="AJ77" s="54">
        <v>0</v>
      </c>
      <c r="AK77" s="54">
        <v>0</v>
      </c>
      <c r="AL77" s="54">
        <v>1</v>
      </c>
    </row>
    <row r="78" spans="1:38" ht="63" x14ac:dyDescent="0.25">
      <c r="A78" s="72" t="s">
        <v>115</v>
      </c>
      <c r="B78" s="32" t="s">
        <v>504</v>
      </c>
      <c r="C78" s="73" t="s">
        <v>505</v>
      </c>
      <c r="D78" s="54">
        <v>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0</v>
      </c>
      <c r="Z78" s="54">
        <v>0</v>
      </c>
      <c r="AA78" s="54">
        <v>0</v>
      </c>
      <c r="AB78" s="54">
        <v>0</v>
      </c>
      <c r="AC78" s="54">
        <v>0</v>
      </c>
      <c r="AD78" s="54">
        <v>0</v>
      </c>
      <c r="AE78" s="54">
        <v>0</v>
      </c>
      <c r="AF78" s="54">
        <v>0</v>
      </c>
      <c r="AG78" s="54">
        <v>0</v>
      </c>
      <c r="AH78" s="54">
        <v>0</v>
      </c>
      <c r="AI78" s="54">
        <v>0</v>
      </c>
      <c r="AJ78" s="54">
        <v>0</v>
      </c>
      <c r="AK78" s="54">
        <v>0</v>
      </c>
      <c r="AL78" s="54">
        <v>0</v>
      </c>
    </row>
    <row r="79" spans="1:38" ht="31.5" x14ac:dyDescent="0.25">
      <c r="A79" s="72" t="s">
        <v>115</v>
      </c>
      <c r="B79" s="32" t="s">
        <v>506</v>
      </c>
      <c r="C79" s="73" t="s">
        <v>507</v>
      </c>
      <c r="D79" s="54">
        <v>0</v>
      </c>
      <c r="E79" s="54">
        <v>0</v>
      </c>
      <c r="F79" s="54">
        <v>0</v>
      </c>
      <c r="G79" s="54">
        <v>0</v>
      </c>
      <c r="H79" s="54">
        <v>0</v>
      </c>
      <c r="I79" s="54">
        <v>0</v>
      </c>
      <c r="J79" s="54">
        <v>0</v>
      </c>
      <c r="K79" s="54">
        <v>0</v>
      </c>
      <c r="L79" s="54">
        <v>0</v>
      </c>
      <c r="M79" s="54">
        <v>0</v>
      </c>
      <c r="N79" s="54">
        <v>0</v>
      </c>
      <c r="O79" s="54">
        <v>0</v>
      </c>
      <c r="P79" s="54">
        <v>0</v>
      </c>
      <c r="Q79" s="54">
        <v>0</v>
      </c>
      <c r="R79" s="54">
        <v>0</v>
      </c>
      <c r="S79" s="54">
        <v>0</v>
      </c>
      <c r="T79" s="54">
        <v>0</v>
      </c>
      <c r="U79" s="54">
        <v>0</v>
      </c>
      <c r="V79" s="54">
        <v>0</v>
      </c>
      <c r="W79" s="54">
        <v>0</v>
      </c>
      <c r="X79" s="54">
        <v>0</v>
      </c>
      <c r="Y79" s="54">
        <v>0</v>
      </c>
      <c r="Z79" s="54">
        <v>0</v>
      </c>
      <c r="AA79" s="54">
        <v>0</v>
      </c>
      <c r="AB79" s="54">
        <v>0</v>
      </c>
      <c r="AC79" s="54">
        <v>0</v>
      </c>
      <c r="AD79" s="54">
        <v>0</v>
      </c>
      <c r="AE79" s="54">
        <v>0</v>
      </c>
      <c r="AF79" s="54">
        <v>0</v>
      </c>
      <c r="AG79" s="54">
        <v>0</v>
      </c>
      <c r="AH79" s="54">
        <v>0</v>
      </c>
      <c r="AI79" s="54">
        <v>0</v>
      </c>
      <c r="AJ79" s="54">
        <v>0</v>
      </c>
      <c r="AK79" s="54">
        <v>0</v>
      </c>
      <c r="AL79" s="54">
        <v>0</v>
      </c>
    </row>
    <row r="84" spans="36:36" x14ac:dyDescent="0.25">
      <c r="AJ84" s="69" t="s">
        <v>254</v>
      </c>
    </row>
  </sheetData>
  <mergeCells count="20">
    <mergeCell ref="Z18:AE18"/>
    <mergeCell ref="AG18:AL18"/>
    <mergeCell ref="K17:Q17"/>
    <mergeCell ref="R17:X17"/>
    <mergeCell ref="Y17:AE17"/>
    <mergeCell ref="AF17:AL17"/>
    <mergeCell ref="E18:J18"/>
    <mergeCell ref="AE2:AL2"/>
    <mergeCell ref="B16:B19"/>
    <mergeCell ref="C16:C19"/>
    <mergeCell ref="L18:Q18"/>
    <mergeCell ref="S18:X18"/>
    <mergeCell ref="A10:AL10"/>
    <mergeCell ref="A11:AL11"/>
    <mergeCell ref="A13:AL13"/>
    <mergeCell ref="A14:AL14"/>
    <mergeCell ref="A15:AL15"/>
    <mergeCell ref="A16:A19"/>
    <mergeCell ref="D16:AL16"/>
    <mergeCell ref="D17:J17"/>
  </mergeCells>
  <pageMargins left="0.70866141732283472" right="0.70866141732283472" top="0.74803149606299213" bottom="0.74803149606299213" header="0.31496062992125984" footer="0.31496062992125984"/>
  <pageSetup paperSize="8" scale="29" fitToHeight="0" orientation="landscape" r:id="rId1"/>
  <colBreaks count="1" manualBreakCount="1">
    <brk id="30" max="7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81"/>
  <sheetViews>
    <sheetView view="pageBreakPreview" topLeftCell="A70" zoomScale="70" zoomScaleNormal="70" zoomScaleSheetLayoutView="70" workbookViewId="0">
      <selection activeCell="C29" sqref="A29:XFD29"/>
    </sheetView>
  </sheetViews>
  <sheetFormatPr defaultColWidth="9.140625" defaultRowHeight="15.75" x14ac:dyDescent="0.25"/>
  <cols>
    <col min="1" max="1" width="13.7109375" style="69" customWidth="1"/>
    <col min="2" max="2" width="50" style="69" customWidth="1"/>
    <col min="3" max="3" width="16.7109375" style="69" customWidth="1"/>
    <col min="4" max="8" width="6.85546875" style="69" customWidth="1"/>
    <col min="9" max="9" width="10" style="69" customWidth="1"/>
    <col min="10" max="14" width="6.85546875" style="69" customWidth="1"/>
    <col min="15" max="15" width="9.7109375" style="69" customWidth="1"/>
    <col min="16" max="16384" width="9.140625" style="69"/>
  </cols>
  <sheetData>
    <row r="1" spans="1:39" x14ac:dyDescent="0.25">
      <c r="I1" s="50"/>
      <c r="J1" s="50"/>
      <c r="K1" s="50"/>
      <c r="L1" s="50"/>
      <c r="M1" s="50"/>
      <c r="N1" s="50"/>
      <c r="O1" s="50"/>
      <c r="AE1" s="50" t="s">
        <v>366</v>
      </c>
    </row>
    <row r="2" spans="1:39" ht="15" customHeight="1" x14ac:dyDescent="0.25">
      <c r="I2" s="49"/>
      <c r="J2" s="49"/>
      <c r="K2" s="49"/>
      <c r="L2" s="49"/>
      <c r="M2" s="49"/>
      <c r="N2" s="49"/>
      <c r="O2" s="49"/>
      <c r="AE2" s="151" t="str">
        <f>'5'!AE2</f>
        <v>к распоряжению комитета по топливно-энергетическому комплексу Ленинградской области</v>
      </c>
      <c r="AF2" s="151"/>
      <c r="AG2" s="151"/>
      <c r="AH2" s="151"/>
      <c r="AI2" s="151"/>
      <c r="AJ2" s="151"/>
      <c r="AK2" s="151"/>
      <c r="AL2" s="151"/>
      <c r="AM2" s="151"/>
    </row>
    <row r="3" spans="1:39" x14ac:dyDescent="0.25">
      <c r="J3" s="49"/>
      <c r="K3" s="49"/>
      <c r="M3" s="49"/>
      <c r="N3" s="49"/>
      <c r="O3" s="49"/>
      <c r="AG3" s="49"/>
    </row>
    <row r="4" spans="1:39" ht="18.75" x14ac:dyDescent="0.3">
      <c r="O4" s="1"/>
    </row>
    <row r="5" spans="1:39" ht="18.75" x14ac:dyDescent="0.3">
      <c r="O5" s="1"/>
    </row>
    <row r="6" spans="1:39" ht="18.75" x14ac:dyDescent="0.3">
      <c r="O6" s="1"/>
    </row>
    <row r="7" spans="1:39" ht="18.75" x14ac:dyDescent="0.3">
      <c r="O7" s="1"/>
    </row>
    <row r="8" spans="1:39" ht="18.75" x14ac:dyDescent="0.3">
      <c r="O8" s="1"/>
    </row>
    <row r="9" spans="1:39" ht="18.75" x14ac:dyDescent="0.3">
      <c r="O9" s="1"/>
    </row>
    <row r="10" spans="1:39" ht="15.75" customHeight="1" x14ac:dyDescent="0.25">
      <c r="A10" s="178" t="s">
        <v>255</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row>
    <row r="11" spans="1:39" ht="15.75" customHeight="1" x14ac:dyDescent="0.25">
      <c r="A11" s="179" t="s">
        <v>256</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row>
    <row r="12" spans="1:39" ht="17.25" customHeight="1" x14ac:dyDescent="0.25">
      <c r="A12" s="88"/>
      <c r="B12" s="88"/>
      <c r="C12" s="88"/>
      <c r="D12" s="88"/>
      <c r="E12" s="88"/>
      <c r="F12" s="88"/>
      <c r="G12" s="88"/>
      <c r="H12" s="88"/>
      <c r="I12" s="88"/>
      <c r="J12" s="88"/>
      <c r="K12" s="88"/>
      <c r="L12" s="88"/>
      <c r="M12" s="88"/>
      <c r="N12" s="88"/>
      <c r="O12" s="88"/>
    </row>
    <row r="13" spans="1:39" x14ac:dyDescent="0.25">
      <c r="A13" s="180" t="s">
        <v>488</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row>
    <row r="14" spans="1:39" x14ac:dyDescent="0.25">
      <c r="A14" s="146"/>
      <c r="B14" s="146"/>
      <c r="C14" s="146"/>
      <c r="D14" s="146"/>
      <c r="E14" s="146"/>
      <c r="F14" s="146"/>
      <c r="G14" s="146"/>
      <c r="H14" s="146"/>
      <c r="I14" s="146"/>
      <c r="J14" s="146"/>
      <c r="K14" s="146"/>
      <c r="L14" s="146"/>
      <c r="M14" s="146"/>
      <c r="N14" s="146"/>
      <c r="O14" s="146"/>
      <c r="AH14" s="69" t="s">
        <v>254</v>
      </c>
    </row>
    <row r="15" spans="1:39" x14ac:dyDescent="0.25">
      <c r="D15" s="16"/>
      <c r="E15" s="16"/>
      <c r="F15" s="16"/>
      <c r="G15" s="16"/>
      <c r="H15" s="16"/>
      <c r="I15" s="16"/>
    </row>
    <row r="16" spans="1:39" ht="51.75" customHeight="1" x14ac:dyDescent="0.25">
      <c r="A16" s="181" t="s">
        <v>2</v>
      </c>
      <c r="B16" s="181" t="s">
        <v>120</v>
      </c>
      <c r="C16" s="181" t="s">
        <v>121</v>
      </c>
      <c r="D16" s="177" t="s">
        <v>257</v>
      </c>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row>
    <row r="17" spans="1:57" ht="15.75" customHeight="1" x14ac:dyDescent="0.25">
      <c r="A17" s="181"/>
      <c r="B17" s="181"/>
      <c r="C17" s="181"/>
      <c r="D17" s="176" t="s">
        <v>462</v>
      </c>
      <c r="E17" s="176"/>
      <c r="F17" s="176"/>
      <c r="G17" s="176"/>
      <c r="H17" s="176"/>
      <c r="I17" s="176"/>
      <c r="J17" s="176" t="s">
        <v>463</v>
      </c>
      <c r="K17" s="176"/>
      <c r="L17" s="176"/>
      <c r="M17" s="176"/>
      <c r="N17" s="176"/>
      <c r="O17" s="176"/>
      <c r="P17" s="176" t="s">
        <v>464</v>
      </c>
      <c r="Q17" s="176"/>
      <c r="R17" s="176"/>
      <c r="S17" s="176"/>
      <c r="T17" s="176"/>
      <c r="U17" s="176"/>
      <c r="V17" s="176" t="s">
        <v>465</v>
      </c>
      <c r="W17" s="176"/>
      <c r="X17" s="176"/>
      <c r="Y17" s="176"/>
      <c r="Z17" s="176"/>
      <c r="AA17" s="176"/>
      <c r="AB17" s="176" t="s">
        <v>490</v>
      </c>
      <c r="AC17" s="176"/>
      <c r="AD17" s="176"/>
      <c r="AE17" s="176"/>
      <c r="AF17" s="176"/>
      <c r="AG17" s="176"/>
      <c r="AH17" s="176" t="s">
        <v>491</v>
      </c>
      <c r="AI17" s="176"/>
      <c r="AJ17" s="176"/>
      <c r="AK17" s="176"/>
      <c r="AL17" s="176"/>
      <c r="AM17" s="176"/>
      <c r="AN17" s="38"/>
      <c r="AO17" s="38"/>
      <c r="AP17" s="38"/>
      <c r="AQ17" s="38"/>
      <c r="AR17" s="38"/>
      <c r="AS17" s="38"/>
      <c r="AT17" s="38"/>
      <c r="AU17" s="38"/>
      <c r="AV17" s="38"/>
      <c r="AW17" s="38"/>
      <c r="AX17" s="38"/>
      <c r="AY17" s="38"/>
      <c r="AZ17" s="38"/>
      <c r="BA17" s="38"/>
      <c r="BB17" s="38"/>
      <c r="BC17" s="38"/>
      <c r="BD17" s="38"/>
      <c r="BE17" s="38"/>
    </row>
    <row r="18" spans="1:57" x14ac:dyDescent="0.25">
      <c r="A18" s="181"/>
      <c r="B18" s="181"/>
      <c r="C18" s="181"/>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38"/>
      <c r="AO18" s="38"/>
      <c r="AP18" s="38"/>
      <c r="AQ18" s="38"/>
      <c r="AR18" s="38"/>
      <c r="AS18" s="38"/>
      <c r="AT18" s="38"/>
      <c r="AU18" s="38"/>
      <c r="AV18" s="38"/>
      <c r="AW18" s="38"/>
      <c r="AX18" s="38"/>
      <c r="AY18" s="38"/>
      <c r="AZ18" s="38"/>
      <c r="BA18" s="38"/>
      <c r="BB18" s="38"/>
      <c r="BC18" s="38"/>
      <c r="BD18" s="38"/>
      <c r="BE18" s="38"/>
    </row>
    <row r="19" spans="1:57" x14ac:dyDescent="0.25">
      <c r="A19" s="181"/>
      <c r="B19" s="181"/>
      <c r="C19" s="181"/>
      <c r="D19" s="176" t="s">
        <v>132</v>
      </c>
      <c r="E19" s="176"/>
      <c r="F19" s="176"/>
      <c r="G19" s="176"/>
      <c r="H19" s="176"/>
      <c r="I19" s="176"/>
      <c r="J19" s="176" t="s">
        <v>132</v>
      </c>
      <c r="K19" s="176"/>
      <c r="L19" s="176"/>
      <c r="M19" s="176"/>
      <c r="N19" s="176"/>
      <c r="O19" s="176"/>
      <c r="P19" s="176" t="s">
        <v>132</v>
      </c>
      <c r="Q19" s="176"/>
      <c r="R19" s="176"/>
      <c r="S19" s="176"/>
      <c r="T19" s="176"/>
      <c r="U19" s="176"/>
      <c r="V19" s="176" t="s">
        <v>132</v>
      </c>
      <c r="W19" s="176"/>
      <c r="X19" s="176"/>
      <c r="Y19" s="176"/>
      <c r="Z19" s="176"/>
      <c r="AA19" s="176"/>
      <c r="AB19" s="176" t="s">
        <v>132</v>
      </c>
      <c r="AC19" s="176"/>
      <c r="AD19" s="176"/>
      <c r="AE19" s="176"/>
      <c r="AF19" s="176"/>
      <c r="AG19" s="176"/>
      <c r="AH19" s="176" t="s">
        <v>132</v>
      </c>
      <c r="AI19" s="176"/>
      <c r="AJ19" s="176"/>
      <c r="AK19" s="176"/>
      <c r="AL19" s="176"/>
      <c r="AM19" s="176"/>
      <c r="AN19" s="38"/>
      <c r="AO19" s="38"/>
      <c r="AP19" s="38"/>
      <c r="AQ19" s="38"/>
      <c r="AR19" s="38"/>
      <c r="AS19" s="38"/>
      <c r="AT19" s="38"/>
      <c r="AU19" s="38"/>
      <c r="AV19" s="38"/>
      <c r="AW19" s="38"/>
      <c r="AX19" s="38"/>
      <c r="AY19" s="70"/>
      <c r="AZ19" s="70"/>
      <c r="BA19" s="70"/>
      <c r="BB19" s="70"/>
      <c r="BC19" s="70"/>
      <c r="BD19" s="70"/>
      <c r="BE19" s="70"/>
    </row>
    <row r="20" spans="1:57" ht="54.75" customHeight="1" x14ac:dyDescent="0.25">
      <c r="A20" s="181"/>
      <c r="B20" s="181"/>
      <c r="C20" s="181"/>
      <c r="D20" s="86" t="s">
        <v>258</v>
      </c>
      <c r="E20" s="86" t="s">
        <v>194</v>
      </c>
      <c r="F20" s="86" t="s">
        <v>195</v>
      </c>
      <c r="G20" s="81" t="s">
        <v>196</v>
      </c>
      <c r="H20" s="86" t="s">
        <v>197</v>
      </c>
      <c r="I20" s="86" t="s">
        <v>198</v>
      </c>
      <c r="J20" s="86" t="s">
        <v>258</v>
      </c>
      <c r="K20" s="86" t="s">
        <v>194</v>
      </c>
      <c r="L20" s="86" t="s">
        <v>195</v>
      </c>
      <c r="M20" s="81" t="s">
        <v>196</v>
      </c>
      <c r="N20" s="86" t="s">
        <v>197</v>
      </c>
      <c r="O20" s="86" t="s">
        <v>198</v>
      </c>
      <c r="P20" s="86" t="s">
        <v>258</v>
      </c>
      <c r="Q20" s="86" t="s">
        <v>194</v>
      </c>
      <c r="R20" s="86" t="s">
        <v>195</v>
      </c>
      <c r="S20" s="81" t="s">
        <v>196</v>
      </c>
      <c r="T20" s="86" t="s">
        <v>197</v>
      </c>
      <c r="U20" s="86" t="s">
        <v>198</v>
      </c>
      <c r="V20" s="86" t="s">
        <v>258</v>
      </c>
      <c r="W20" s="86" t="s">
        <v>194</v>
      </c>
      <c r="X20" s="86" t="s">
        <v>195</v>
      </c>
      <c r="Y20" s="81" t="s">
        <v>196</v>
      </c>
      <c r="Z20" s="86" t="s">
        <v>197</v>
      </c>
      <c r="AA20" s="86" t="s">
        <v>198</v>
      </c>
      <c r="AB20" s="86" t="s">
        <v>258</v>
      </c>
      <c r="AC20" s="86" t="s">
        <v>194</v>
      </c>
      <c r="AD20" s="86" t="s">
        <v>195</v>
      </c>
      <c r="AE20" s="81" t="s">
        <v>196</v>
      </c>
      <c r="AF20" s="86" t="s">
        <v>197</v>
      </c>
      <c r="AG20" s="86" t="s">
        <v>198</v>
      </c>
      <c r="AH20" s="86" t="s">
        <v>258</v>
      </c>
      <c r="AI20" s="86" t="s">
        <v>194</v>
      </c>
      <c r="AJ20" s="86" t="s">
        <v>195</v>
      </c>
      <c r="AK20" s="81" t="s">
        <v>196</v>
      </c>
      <c r="AL20" s="86" t="s">
        <v>197</v>
      </c>
      <c r="AM20" s="86" t="s">
        <v>198</v>
      </c>
      <c r="AN20" s="18"/>
      <c r="AO20" s="18"/>
      <c r="AP20" s="18"/>
      <c r="AQ20" s="17"/>
      <c r="AR20" s="17"/>
      <c r="AS20" s="17"/>
      <c r="AT20" s="17"/>
      <c r="AU20" s="18"/>
      <c r="AV20" s="18"/>
      <c r="AW20" s="18"/>
      <c r="AX20" s="17"/>
      <c r="AY20" s="17"/>
      <c r="AZ20" s="17"/>
      <c r="BA20" s="17"/>
      <c r="BB20" s="18"/>
      <c r="BC20" s="18"/>
      <c r="BD20" s="18"/>
      <c r="BE20" s="17"/>
    </row>
    <row r="21" spans="1:57" x14ac:dyDescent="0.25">
      <c r="A21" s="87">
        <v>1</v>
      </c>
      <c r="B21" s="87">
        <v>2</v>
      </c>
      <c r="C21" s="87">
        <v>3</v>
      </c>
      <c r="D21" s="13" t="s">
        <v>219</v>
      </c>
      <c r="E21" s="13" t="s">
        <v>220</v>
      </c>
      <c r="F21" s="13" t="s">
        <v>221</v>
      </c>
      <c r="G21" s="13" t="s">
        <v>222</v>
      </c>
      <c r="H21" s="13" t="s">
        <v>223</v>
      </c>
      <c r="I21" s="13" t="s">
        <v>224</v>
      </c>
      <c r="J21" s="13" t="s">
        <v>226</v>
      </c>
      <c r="K21" s="13" t="s">
        <v>227</v>
      </c>
      <c r="L21" s="13" t="s">
        <v>228</v>
      </c>
      <c r="M21" s="13" t="s">
        <v>229</v>
      </c>
      <c r="N21" s="13" t="s">
        <v>230</v>
      </c>
      <c r="O21" s="13" t="s">
        <v>231</v>
      </c>
      <c r="P21" s="13" t="s">
        <v>233</v>
      </c>
      <c r="Q21" s="13" t="s">
        <v>234</v>
      </c>
      <c r="R21" s="13" t="s">
        <v>235</v>
      </c>
      <c r="S21" s="13" t="s">
        <v>236</v>
      </c>
      <c r="T21" s="13" t="s">
        <v>237</v>
      </c>
      <c r="U21" s="13" t="s">
        <v>238</v>
      </c>
      <c r="V21" s="13" t="s">
        <v>240</v>
      </c>
      <c r="W21" s="13" t="s">
        <v>241</v>
      </c>
      <c r="X21" s="13" t="s">
        <v>242</v>
      </c>
      <c r="Y21" s="13" t="s">
        <v>243</v>
      </c>
      <c r="Z21" s="13" t="s">
        <v>244</v>
      </c>
      <c r="AA21" s="13" t="s">
        <v>245</v>
      </c>
      <c r="AB21" s="13" t="s">
        <v>466</v>
      </c>
      <c r="AC21" s="13" t="s">
        <v>467</v>
      </c>
      <c r="AD21" s="13" t="s">
        <v>468</v>
      </c>
      <c r="AE21" s="13" t="s">
        <v>469</v>
      </c>
      <c r="AF21" s="13" t="s">
        <v>470</v>
      </c>
      <c r="AG21" s="13" t="s">
        <v>471</v>
      </c>
      <c r="AH21" s="13" t="s">
        <v>472</v>
      </c>
      <c r="AI21" s="13" t="s">
        <v>473</v>
      </c>
      <c r="AJ21" s="13" t="s">
        <v>474</v>
      </c>
      <c r="AK21" s="13" t="s">
        <v>475</v>
      </c>
      <c r="AL21" s="13" t="s">
        <v>476</v>
      </c>
      <c r="AM21" s="13" t="s">
        <v>477</v>
      </c>
      <c r="AN21" s="19"/>
      <c r="AO21" s="19"/>
      <c r="AP21" s="19"/>
      <c r="AQ21" s="19"/>
      <c r="AR21" s="19"/>
      <c r="AS21" s="19"/>
      <c r="AT21" s="19"/>
      <c r="AU21" s="19"/>
      <c r="AV21" s="19"/>
      <c r="AW21" s="19"/>
      <c r="AX21" s="19"/>
      <c r="AY21" s="19"/>
      <c r="AZ21" s="19"/>
      <c r="BA21" s="19"/>
      <c r="BB21" s="19"/>
      <c r="BC21" s="19"/>
      <c r="BD21" s="19"/>
      <c r="BE21" s="19"/>
    </row>
    <row r="22" spans="1:57" ht="31.5" x14ac:dyDescent="0.25">
      <c r="A22" s="3" t="s">
        <v>21</v>
      </c>
      <c r="B22" s="33" t="s">
        <v>22</v>
      </c>
      <c r="C22" s="4" t="s">
        <v>117</v>
      </c>
      <c r="D22" s="52">
        <f>SUM(D24,D28)+D26</f>
        <v>0</v>
      </c>
      <c r="E22" s="52">
        <f t="shared" ref="E22:I22" si="0">SUM(E24,E28)+E26</f>
        <v>0.25</v>
      </c>
      <c r="F22" s="52">
        <f t="shared" si="0"/>
        <v>0</v>
      </c>
      <c r="G22" s="52">
        <f t="shared" si="0"/>
        <v>0.51</v>
      </c>
      <c r="H22" s="52">
        <f t="shared" si="0"/>
        <v>0</v>
      </c>
      <c r="I22" s="52">
        <f t="shared" si="0"/>
        <v>806</v>
      </c>
      <c r="J22" s="52">
        <f t="shared" ref="J22:AM22" si="1">SUM(J24,J28)</f>
        <v>0</v>
      </c>
      <c r="K22" s="52">
        <f t="shared" si="1"/>
        <v>0</v>
      </c>
      <c r="L22" s="52">
        <f t="shared" si="1"/>
        <v>0</v>
      </c>
      <c r="M22" s="52">
        <f t="shared" si="1"/>
        <v>0</v>
      </c>
      <c r="N22" s="52">
        <f t="shared" si="1"/>
        <v>0</v>
      </c>
      <c r="O22" s="52">
        <f t="shared" si="1"/>
        <v>577</v>
      </c>
      <c r="P22" s="52">
        <f t="shared" si="1"/>
        <v>0</v>
      </c>
      <c r="Q22" s="52">
        <f t="shared" si="1"/>
        <v>0</v>
      </c>
      <c r="R22" s="52">
        <f t="shared" si="1"/>
        <v>0</v>
      </c>
      <c r="S22" s="52">
        <f t="shared" si="1"/>
        <v>0</v>
      </c>
      <c r="T22" s="52">
        <f t="shared" si="1"/>
        <v>0</v>
      </c>
      <c r="U22" s="52">
        <f t="shared" si="1"/>
        <v>486</v>
      </c>
      <c r="V22" s="52">
        <f t="shared" si="1"/>
        <v>0</v>
      </c>
      <c r="W22" s="52">
        <f t="shared" si="1"/>
        <v>0</v>
      </c>
      <c r="X22" s="52">
        <f t="shared" si="1"/>
        <v>0</v>
      </c>
      <c r="Y22" s="52">
        <f t="shared" si="1"/>
        <v>0</v>
      </c>
      <c r="Z22" s="52">
        <f t="shared" si="1"/>
        <v>0</v>
      </c>
      <c r="AA22" s="52">
        <f t="shared" si="1"/>
        <v>470</v>
      </c>
      <c r="AB22" s="52">
        <f t="shared" si="1"/>
        <v>0</v>
      </c>
      <c r="AC22" s="52">
        <f t="shared" si="1"/>
        <v>0</v>
      </c>
      <c r="AD22" s="52">
        <f t="shared" si="1"/>
        <v>0</v>
      </c>
      <c r="AE22" s="52">
        <f t="shared" si="1"/>
        <v>0</v>
      </c>
      <c r="AF22" s="52">
        <f t="shared" si="1"/>
        <v>0</v>
      </c>
      <c r="AG22" s="52">
        <f t="shared" si="1"/>
        <v>431</v>
      </c>
      <c r="AH22" s="94">
        <f t="shared" si="1"/>
        <v>0</v>
      </c>
      <c r="AI22" s="94">
        <f t="shared" si="1"/>
        <v>0</v>
      </c>
      <c r="AJ22" s="94">
        <f t="shared" si="1"/>
        <v>0</v>
      </c>
      <c r="AK22" s="94">
        <f t="shared" si="1"/>
        <v>0</v>
      </c>
      <c r="AL22" s="94">
        <f t="shared" si="1"/>
        <v>0</v>
      </c>
      <c r="AM22" s="94">
        <f t="shared" si="1"/>
        <v>454</v>
      </c>
      <c r="AN22" s="15"/>
      <c r="AO22" s="15"/>
      <c r="AP22" s="15"/>
      <c r="AQ22" s="15"/>
      <c r="AR22" s="15"/>
      <c r="AS22" s="15"/>
      <c r="AT22" s="15"/>
      <c r="AU22" s="15"/>
      <c r="AV22" s="15"/>
      <c r="AW22" s="15"/>
      <c r="AX22" s="15"/>
      <c r="AY22" s="15"/>
      <c r="AZ22" s="15"/>
      <c r="BA22" s="15"/>
      <c r="BB22" s="15"/>
      <c r="BC22" s="15"/>
      <c r="BD22" s="15"/>
      <c r="BE22" s="15"/>
    </row>
    <row r="23" spans="1:57" x14ac:dyDescent="0.25">
      <c r="A23" s="3" t="s">
        <v>23</v>
      </c>
      <c r="B23" s="33" t="s">
        <v>24</v>
      </c>
      <c r="C23" s="4" t="s">
        <v>117</v>
      </c>
      <c r="D23" s="51">
        <v>0</v>
      </c>
      <c r="E23" s="51">
        <v>0</v>
      </c>
      <c r="F23" s="51">
        <v>0</v>
      </c>
      <c r="G23" s="51">
        <v>0</v>
      </c>
      <c r="H23" s="51">
        <v>0</v>
      </c>
      <c r="I23" s="51">
        <v>0</v>
      </c>
      <c r="J23" s="51">
        <v>0</v>
      </c>
      <c r="K23" s="51">
        <v>0</v>
      </c>
      <c r="L23" s="51">
        <v>0</v>
      </c>
      <c r="M23" s="51">
        <v>0</v>
      </c>
      <c r="N23" s="51">
        <v>0</v>
      </c>
      <c r="O23" s="51">
        <v>0</v>
      </c>
      <c r="P23" s="51">
        <v>0</v>
      </c>
      <c r="Q23" s="51">
        <v>0</v>
      </c>
      <c r="R23" s="51">
        <v>0</v>
      </c>
      <c r="S23" s="51">
        <v>0</v>
      </c>
      <c r="T23" s="51">
        <v>0</v>
      </c>
      <c r="U23" s="51">
        <v>0</v>
      </c>
      <c r="V23" s="51">
        <v>0</v>
      </c>
      <c r="W23" s="51">
        <v>0</v>
      </c>
      <c r="X23" s="51">
        <v>0</v>
      </c>
      <c r="Y23" s="51">
        <v>0</v>
      </c>
      <c r="Z23" s="51">
        <v>0</v>
      </c>
      <c r="AA23" s="51">
        <v>0</v>
      </c>
      <c r="AB23" s="51">
        <v>0</v>
      </c>
      <c r="AC23" s="51">
        <v>0</v>
      </c>
      <c r="AD23" s="51">
        <v>0</v>
      </c>
      <c r="AE23" s="51">
        <v>0</v>
      </c>
      <c r="AF23" s="51">
        <v>0</v>
      </c>
      <c r="AG23" s="51">
        <v>0</v>
      </c>
      <c r="AH23" s="93">
        <v>0</v>
      </c>
      <c r="AI23" s="93">
        <v>0</v>
      </c>
      <c r="AJ23" s="93">
        <v>0</v>
      </c>
      <c r="AK23" s="93">
        <v>0</v>
      </c>
      <c r="AL23" s="93">
        <v>0</v>
      </c>
      <c r="AM23" s="93">
        <v>0</v>
      </c>
      <c r="AN23" s="15"/>
      <c r="AO23" s="15"/>
      <c r="AP23" s="15"/>
      <c r="AQ23" s="15"/>
      <c r="AR23" s="15"/>
      <c r="AS23" s="15"/>
      <c r="AT23" s="15"/>
      <c r="AU23" s="15"/>
      <c r="AV23" s="15"/>
      <c r="AW23" s="15"/>
      <c r="AX23" s="15"/>
      <c r="AY23" s="15"/>
      <c r="AZ23" s="15"/>
      <c r="BA23" s="15"/>
      <c r="BB23" s="15"/>
      <c r="BC23" s="15"/>
      <c r="BD23" s="15"/>
      <c r="BE23" s="15"/>
    </row>
    <row r="24" spans="1:57" ht="31.5" x14ac:dyDescent="0.25">
      <c r="A24" s="3" t="s">
        <v>25</v>
      </c>
      <c r="B24" s="33" t="s">
        <v>26</v>
      </c>
      <c r="C24" s="4" t="s">
        <v>117</v>
      </c>
      <c r="D24" s="52">
        <f t="shared" ref="D24:AM24" si="2">D50</f>
        <v>0</v>
      </c>
      <c r="E24" s="52">
        <f t="shared" si="2"/>
        <v>0</v>
      </c>
      <c r="F24" s="52">
        <f t="shared" si="2"/>
        <v>0</v>
      </c>
      <c r="G24" s="52">
        <f t="shared" si="2"/>
        <v>0</v>
      </c>
      <c r="H24" s="52">
        <f t="shared" si="2"/>
        <v>0</v>
      </c>
      <c r="I24" s="52">
        <f t="shared" si="2"/>
        <v>805</v>
      </c>
      <c r="J24" s="52">
        <f t="shared" si="2"/>
        <v>0</v>
      </c>
      <c r="K24" s="52">
        <f t="shared" si="2"/>
        <v>0</v>
      </c>
      <c r="L24" s="52">
        <f t="shared" si="2"/>
        <v>0</v>
      </c>
      <c r="M24" s="52">
        <f t="shared" si="2"/>
        <v>0</v>
      </c>
      <c r="N24" s="52">
        <f t="shared" si="2"/>
        <v>0</v>
      </c>
      <c r="O24" s="52">
        <f t="shared" si="2"/>
        <v>576</v>
      </c>
      <c r="P24" s="52">
        <f t="shared" si="2"/>
        <v>0</v>
      </c>
      <c r="Q24" s="52">
        <f t="shared" si="2"/>
        <v>0</v>
      </c>
      <c r="R24" s="52">
        <f t="shared" si="2"/>
        <v>0</v>
      </c>
      <c r="S24" s="52">
        <f t="shared" si="2"/>
        <v>0</v>
      </c>
      <c r="T24" s="52">
        <f t="shared" si="2"/>
        <v>0</v>
      </c>
      <c r="U24" s="52">
        <f t="shared" si="2"/>
        <v>482</v>
      </c>
      <c r="V24" s="52">
        <f t="shared" si="2"/>
        <v>0</v>
      </c>
      <c r="W24" s="52">
        <f t="shared" si="2"/>
        <v>0</v>
      </c>
      <c r="X24" s="52">
        <f t="shared" si="2"/>
        <v>0</v>
      </c>
      <c r="Y24" s="52">
        <f t="shared" si="2"/>
        <v>0</v>
      </c>
      <c r="Z24" s="52">
        <f t="shared" si="2"/>
        <v>0</v>
      </c>
      <c r="AA24" s="52">
        <f t="shared" si="2"/>
        <v>467</v>
      </c>
      <c r="AB24" s="52">
        <f t="shared" si="2"/>
        <v>0</v>
      </c>
      <c r="AC24" s="52">
        <f t="shared" si="2"/>
        <v>0</v>
      </c>
      <c r="AD24" s="52">
        <f t="shared" si="2"/>
        <v>0</v>
      </c>
      <c r="AE24" s="52">
        <f t="shared" si="2"/>
        <v>0</v>
      </c>
      <c r="AF24" s="52">
        <f t="shared" si="2"/>
        <v>0</v>
      </c>
      <c r="AG24" s="52">
        <f t="shared" si="2"/>
        <v>431</v>
      </c>
      <c r="AH24" s="94">
        <f t="shared" si="2"/>
        <v>0</v>
      </c>
      <c r="AI24" s="94">
        <f t="shared" si="2"/>
        <v>0</v>
      </c>
      <c r="AJ24" s="94">
        <f t="shared" si="2"/>
        <v>0</v>
      </c>
      <c r="AK24" s="94">
        <f t="shared" si="2"/>
        <v>0</v>
      </c>
      <c r="AL24" s="94">
        <f t="shared" si="2"/>
        <v>0</v>
      </c>
      <c r="AM24" s="94">
        <f t="shared" si="2"/>
        <v>454</v>
      </c>
      <c r="AN24" s="15"/>
      <c r="AO24" s="15"/>
      <c r="AP24" s="15"/>
      <c r="AQ24" s="15"/>
      <c r="AR24" s="15"/>
      <c r="AS24" s="15"/>
      <c r="AT24" s="15"/>
      <c r="AU24" s="15"/>
      <c r="AV24" s="15"/>
      <c r="AW24" s="15"/>
      <c r="AX24" s="15"/>
      <c r="AY24" s="15"/>
      <c r="AZ24" s="15"/>
      <c r="BA24" s="15"/>
      <c r="BB24" s="15"/>
      <c r="BC24" s="15"/>
      <c r="BD24" s="15"/>
      <c r="BE24" s="15"/>
    </row>
    <row r="25" spans="1:57" ht="63" x14ac:dyDescent="0.25">
      <c r="A25" s="3" t="s">
        <v>27</v>
      </c>
      <c r="B25" s="33" t="s">
        <v>28</v>
      </c>
      <c r="C25" s="4" t="s">
        <v>117</v>
      </c>
      <c r="D25" s="51">
        <v>0</v>
      </c>
      <c r="E25" s="51">
        <v>0</v>
      </c>
      <c r="F25" s="51">
        <v>0</v>
      </c>
      <c r="G25" s="51">
        <v>0</v>
      </c>
      <c r="H25" s="51">
        <v>0</v>
      </c>
      <c r="I25" s="51">
        <v>0</v>
      </c>
      <c r="J25" s="51">
        <v>0</v>
      </c>
      <c r="K25" s="51">
        <v>0</v>
      </c>
      <c r="L25" s="51">
        <v>0</v>
      </c>
      <c r="M25" s="51">
        <v>0</v>
      </c>
      <c r="N25" s="51">
        <v>0</v>
      </c>
      <c r="O25" s="51">
        <v>0</v>
      </c>
      <c r="P25" s="51">
        <v>0</v>
      </c>
      <c r="Q25" s="51">
        <v>0</v>
      </c>
      <c r="R25" s="51">
        <v>0</v>
      </c>
      <c r="S25" s="51">
        <v>0</v>
      </c>
      <c r="T25" s="51">
        <v>0</v>
      </c>
      <c r="U25" s="51">
        <v>0</v>
      </c>
      <c r="V25" s="51">
        <v>0</v>
      </c>
      <c r="W25" s="51">
        <v>0</v>
      </c>
      <c r="X25" s="51">
        <v>0</v>
      </c>
      <c r="Y25" s="51">
        <v>0</v>
      </c>
      <c r="Z25" s="51">
        <v>0</v>
      </c>
      <c r="AA25" s="51">
        <v>0</v>
      </c>
      <c r="AB25" s="51">
        <v>0</v>
      </c>
      <c r="AC25" s="51">
        <v>0</v>
      </c>
      <c r="AD25" s="51">
        <v>0</v>
      </c>
      <c r="AE25" s="51">
        <v>0</v>
      </c>
      <c r="AF25" s="51">
        <v>0</v>
      </c>
      <c r="AG25" s="51">
        <v>0</v>
      </c>
      <c r="AH25" s="93">
        <v>0</v>
      </c>
      <c r="AI25" s="93">
        <v>0</v>
      </c>
      <c r="AJ25" s="93">
        <v>0</v>
      </c>
      <c r="AK25" s="93">
        <v>0</v>
      </c>
      <c r="AL25" s="93">
        <v>0</v>
      </c>
      <c r="AM25" s="93">
        <v>0</v>
      </c>
      <c r="AN25" s="15"/>
      <c r="AO25" s="15"/>
      <c r="AP25" s="15"/>
      <c r="AQ25" s="15"/>
      <c r="AR25" s="15"/>
      <c r="AS25" s="15"/>
      <c r="AT25" s="15"/>
      <c r="AU25" s="15"/>
      <c r="AV25" s="15"/>
      <c r="AW25" s="15"/>
      <c r="AX25" s="15"/>
      <c r="AY25" s="15"/>
      <c r="AZ25" s="15"/>
      <c r="BA25" s="15"/>
      <c r="BB25" s="15"/>
      <c r="BC25" s="15"/>
      <c r="BD25" s="15"/>
      <c r="BE25" s="15"/>
    </row>
    <row r="26" spans="1:57" ht="31.5" x14ac:dyDescent="0.25">
      <c r="A26" s="3" t="s">
        <v>29</v>
      </c>
      <c r="B26" s="33" t="s">
        <v>30</v>
      </c>
      <c r="C26" s="4" t="s">
        <v>117</v>
      </c>
      <c r="D26" s="51">
        <v>0</v>
      </c>
      <c r="E26" s="51">
        <f t="shared" ref="E26:F26" si="3">E76</f>
        <v>0.25</v>
      </c>
      <c r="F26" s="51">
        <f t="shared" si="3"/>
        <v>0</v>
      </c>
      <c r="G26" s="51">
        <f>G76</f>
        <v>0.51</v>
      </c>
      <c r="H26" s="51">
        <f>H76</f>
        <v>0</v>
      </c>
      <c r="I26" s="51">
        <v>0</v>
      </c>
      <c r="J26" s="51">
        <v>0</v>
      </c>
      <c r="K26" s="51">
        <v>0</v>
      </c>
      <c r="L26" s="51">
        <v>0</v>
      </c>
      <c r="M26" s="51">
        <v>0</v>
      </c>
      <c r="N26" s="51">
        <v>0</v>
      </c>
      <c r="O26" s="51">
        <v>0</v>
      </c>
      <c r="P26" s="51">
        <v>0</v>
      </c>
      <c r="Q26" s="51">
        <v>0</v>
      </c>
      <c r="R26" s="51">
        <v>0</v>
      </c>
      <c r="S26" s="51">
        <v>0</v>
      </c>
      <c r="T26" s="51">
        <v>0</v>
      </c>
      <c r="U26" s="51">
        <v>0</v>
      </c>
      <c r="V26" s="51">
        <v>0</v>
      </c>
      <c r="W26" s="51">
        <v>0</v>
      </c>
      <c r="X26" s="51">
        <v>0</v>
      </c>
      <c r="Y26" s="51">
        <v>0</v>
      </c>
      <c r="Z26" s="51">
        <v>0</v>
      </c>
      <c r="AA26" s="51">
        <v>0</v>
      </c>
      <c r="AB26" s="51">
        <v>0</v>
      </c>
      <c r="AC26" s="51">
        <v>0</v>
      </c>
      <c r="AD26" s="51">
        <v>0</v>
      </c>
      <c r="AE26" s="51">
        <v>0</v>
      </c>
      <c r="AF26" s="51">
        <v>0</v>
      </c>
      <c r="AG26" s="51">
        <v>0</v>
      </c>
      <c r="AH26" s="93">
        <v>0</v>
      </c>
      <c r="AI26" s="93">
        <v>0</v>
      </c>
      <c r="AJ26" s="93">
        <v>0</v>
      </c>
      <c r="AK26" s="93">
        <v>0</v>
      </c>
      <c r="AL26" s="93">
        <v>0</v>
      </c>
      <c r="AM26" s="93">
        <v>0</v>
      </c>
      <c r="AN26" s="15"/>
      <c r="AO26" s="15"/>
      <c r="AP26" s="15"/>
      <c r="AQ26" s="15"/>
      <c r="AR26" s="15"/>
      <c r="AS26" s="15"/>
      <c r="AT26" s="15"/>
      <c r="AU26" s="15"/>
      <c r="AV26" s="15"/>
      <c r="AW26" s="15"/>
      <c r="AX26" s="15"/>
      <c r="AY26" s="15"/>
      <c r="AZ26" s="15"/>
      <c r="BA26" s="15"/>
      <c r="BB26" s="15"/>
      <c r="BC26" s="15"/>
      <c r="BD26" s="15"/>
      <c r="BE26" s="15"/>
    </row>
    <row r="27" spans="1:57" ht="31.5" x14ac:dyDescent="0.25">
      <c r="A27" s="3" t="s">
        <v>31</v>
      </c>
      <c r="B27" s="33" t="s">
        <v>32</v>
      </c>
      <c r="C27" s="4" t="s">
        <v>117</v>
      </c>
      <c r="D27" s="51">
        <v>0</v>
      </c>
      <c r="E27" s="51">
        <v>0</v>
      </c>
      <c r="F27" s="51">
        <v>0</v>
      </c>
      <c r="G27" s="51">
        <v>0</v>
      </c>
      <c r="H27" s="51">
        <v>0</v>
      </c>
      <c r="I27" s="51">
        <v>0</v>
      </c>
      <c r="J27" s="51">
        <v>0</v>
      </c>
      <c r="K27" s="51">
        <v>0</v>
      </c>
      <c r="L27" s="51">
        <v>0</v>
      </c>
      <c r="M27" s="51">
        <v>0</v>
      </c>
      <c r="N27" s="51">
        <v>0</v>
      </c>
      <c r="O27" s="51">
        <v>0</v>
      </c>
      <c r="P27" s="51">
        <v>0</v>
      </c>
      <c r="Q27" s="51">
        <v>0</v>
      </c>
      <c r="R27" s="51">
        <v>0</v>
      </c>
      <c r="S27" s="51">
        <v>0</v>
      </c>
      <c r="T27" s="51">
        <v>0</v>
      </c>
      <c r="U27" s="51">
        <v>0</v>
      </c>
      <c r="V27" s="51">
        <v>0</v>
      </c>
      <c r="W27" s="51">
        <v>0</v>
      </c>
      <c r="X27" s="51">
        <v>0</v>
      </c>
      <c r="Y27" s="51">
        <v>0</v>
      </c>
      <c r="Z27" s="51">
        <v>0</v>
      </c>
      <c r="AA27" s="51">
        <v>0</v>
      </c>
      <c r="AB27" s="51">
        <v>0</v>
      </c>
      <c r="AC27" s="51">
        <v>0</v>
      </c>
      <c r="AD27" s="51">
        <v>0</v>
      </c>
      <c r="AE27" s="51">
        <v>0</v>
      </c>
      <c r="AF27" s="51">
        <v>0</v>
      </c>
      <c r="AG27" s="51">
        <v>0</v>
      </c>
      <c r="AH27" s="93">
        <v>0</v>
      </c>
      <c r="AI27" s="93">
        <v>0</v>
      </c>
      <c r="AJ27" s="93">
        <v>0</v>
      </c>
      <c r="AK27" s="93">
        <v>0</v>
      </c>
      <c r="AL27" s="93">
        <v>0</v>
      </c>
      <c r="AM27" s="93">
        <v>0</v>
      </c>
      <c r="AN27" s="15"/>
      <c r="AO27" s="15"/>
      <c r="AP27" s="15"/>
      <c r="AQ27" s="15"/>
      <c r="AR27" s="15"/>
      <c r="AS27" s="15"/>
      <c r="AT27" s="15"/>
      <c r="AU27" s="15"/>
      <c r="AV27" s="15"/>
      <c r="AW27" s="15"/>
      <c r="AX27" s="15"/>
      <c r="AY27" s="15"/>
      <c r="AZ27" s="15"/>
      <c r="BA27" s="15"/>
      <c r="BB27" s="15"/>
      <c r="BC27" s="15"/>
      <c r="BD27" s="15"/>
      <c r="BE27" s="15"/>
    </row>
    <row r="28" spans="1:57" ht="32.25" customHeight="1" x14ac:dyDescent="0.25">
      <c r="A28" s="3" t="s">
        <v>33</v>
      </c>
      <c r="B28" s="33" t="s">
        <v>34</v>
      </c>
      <c r="C28" s="4" t="s">
        <v>117</v>
      </c>
      <c r="D28" s="52">
        <f t="shared" ref="D28:AM28" si="4">D78</f>
        <v>0</v>
      </c>
      <c r="E28" s="52">
        <f t="shared" si="4"/>
        <v>0</v>
      </c>
      <c r="F28" s="52">
        <f t="shared" si="4"/>
        <v>0</v>
      </c>
      <c r="G28" s="52">
        <f t="shared" si="4"/>
        <v>0</v>
      </c>
      <c r="H28" s="52">
        <f t="shared" si="4"/>
        <v>0</v>
      </c>
      <c r="I28" s="52">
        <f t="shared" si="4"/>
        <v>1</v>
      </c>
      <c r="J28" s="52">
        <f t="shared" si="4"/>
        <v>0</v>
      </c>
      <c r="K28" s="52">
        <f t="shared" si="4"/>
        <v>0</v>
      </c>
      <c r="L28" s="52">
        <f t="shared" si="4"/>
        <v>0</v>
      </c>
      <c r="M28" s="52">
        <f t="shared" si="4"/>
        <v>0</v>
      </c>
      <c r="N28" s="52">
        <f t="shared" si="4"/>
        <v>0</v>
      </c>
      <c r="O28" s="52">
        <f t="shared" si="4"/>
        <v>1</v>
      </c>
      <c r="P28" s="52">
        <f t="shared" si="4"/>
        <v>0</v>
      </c>
      <c r="Q28" s="52">
        <f t="shared" si="4"/>
        <v>0</v>
      </c>
      <c r="R28" s="52">
        <f t="shared" si="4"/>
        <v>0</v>
      </c>
      <c r="S28" s="52">
        <f t="shared" si="4"/>
        <v>0</v>
      </c>
      <c r="T28" s="52">
        <f t="shared" si="4"/>
        <v>0</v>
      </c>
      <c r="U28" s="52">
        <f t="shared" si="4"/>
        <v>4</v>
      </c>
      <c r="V28" s="52">
        <f t="shared" si="4"/>
        <v>0</v>
      </c>
      <c r="W28" s="52">
        <f t="shared" si="4"/>
        <v>0</v>
      </c>
      <c r="X28" s="52">
        <f t="shared" si="4"/>
        <v>0</v>
      </c>
      <c r="Y28" s="52">
        <f t="shared" si="4"/>
        <v>0</v>
      </c>
      <c r="Z28" s="52">
        <f t="shared" si="4"/>
        <v>0</v>
      </c>
      <c r="AA28" s="52">
        <f t="shared" si="4"/>
        <v>3</v>
      </c>
      <c r="AB28" s="52">
        <f t="shared" si="4"/>
        <v>0</v>
      </c>
      <c r="AC28" s="52">
        <f t="shared" si="4"/>
        <v>0</v>
      </c>
      <c r="AD28" s="52">
        <f t="shared" si="4"/>
        <v>0</v>
      </c>
      <c r="AE28" s="52">
        <f t="shared" si="4"/>
        <v>0</v>
      </c>
      <c r="AF28" s="52">
        <f t="shared" si="4"/>
        <v>0</v>
      </c>
      <c r="AG28" s="52">
        <f t="shared" si="4"/>
        <v>0</v>
      </c>
      <c r="AH28" s="94">
        <f t="shared" si="4"/>
        <v>0</v>
      </c>
      <c r="AI28" s="94">
        <f t="shared" si="4"/>
        <v>0</v>
      </c>
      <c r="AJ28" s="94">
        <f t="shared" si="4"/>
        <v>0</v>
      </c>
      <c r="AK28" s="94">
        <f t="shared" si="4"/>
        <v>0</v>
      </c>
      <c r="AL28" s="94">
        <f t="shared" si="4"/>
        <v>0</v>
      </c>
      <c r="AM28" s="94">
        <f t="shared" si="4"/>
        <v>0</v>
      </c>
      <c r="AN28" s="15"/>
      <c r="AO28" s="15"/>
      <c r="AP28" s="15"/>
      <c r="AQ28" s="15"/>
      <c r="AR28" s="15"/>
      <c r="AS28" s="15"/>
      <c r="AT28" s="15"/>
      <c r="AU28" s="15"/>
      <c r="AV28" s="15"/>
      <c r="AW28" s="15"/>
      <c r="AX28" s="15"/>
      <c r="AY28" s="15"/>
      <c r="AZ28" s="15"/>
      <c r="BA28" s="15"/>
      <c r="BB28" s="15"/>
      <c r="BC28" s="15"/>
      <c r="BD28" s="15"/>
      <c r="BE28" s="15"/>
    </row>
    <row r="29" spans="1:57" ht="32.25" customHeight="1" x14ac:dyDescent="0.25">
      <c r="A29" s="3" t="s">
        <v>35</v>
      </c>
      <c r="B29" s="33" t="s">
        <v>489</v>
      </c>
      <c r="C29" s="4" t="s">
        <v>117</v>
      </c>
      <c r="D29" s="51">
        <f>D22</f>
        <v>0</v>
      </c>
      <c r="E29" s="51">
        <f t="shared" ref="E29:AM29" si="5">E22</f>
        <v>0.25</v>
      </c>
      <c r="F29" s="51">
        <f t="shared" si="5"/>
        <v>0</v>
      </c>
      <c r="G29" s="51">
        <f t="shared" si="5"/>
        <v>0.51</v>
      </c>
      <c r="H29" s="51">
        <f t="shared" si="5"/>
        <v>0</v>
      </c>
      <c r="I29" s="51">
        <f t="shared" si="5"/>
        <v>806</v>
      </c>
      <c r="J29" s="51">
        <f t="shared" si="5"/>
        <v>0</v>
      </c>
      <c r="K29" s="51">
        <f t="shared" si="5"/>
        <v>0</v>
      </c>
      <c r="L29" s="51">
        <f t="shared" si="5"/>
        <v>0</v>
      </c>
      <c r="M29" s="51">
        <f t="shared" si="5"/>
        <v>0</v>
      </c>
      <c r="N29" s="51">
        <f t="shared" si="5"/>
        <v>0</v>
      </c>
      <c r="O29" s="51">
        <f t="shared" si="5"/>
        <v>577</v>
      </c>
      <c r="P29" s="51">
        <f t="shared" si="5"/>
        <v>0</v>
      </c>
      <c r="Q29" s="51">
        <f t="shared" si="5"/>
        <v>0</v>
      </c>
      <c r="R29" s="51">
        <f t="shared" si="5"/>
        <v>0</v>
      </c>
      <c r="S29" s="51">
        <f t="shared" si="5"/>
        <v>0</v>
      </c>
      <c r="T29" s="51">
        <f t="shared" si="5"/>
        <v>0</v>
      </c>
      <c r="U29" s="51">
        <f t="shared" si="5"/>
        <v>486</v>
      </c>
      <c r="V29" s="51">
        <f t="shared" si="5"/>
        <v>0</v>
      </c>
      <c r="W29" s="51">
        <f t="shared" si="5"/>
        <v>0</v>
      </c>
      <c r="X29" s="51">
        <f t="shared" si="5"/>
        <v>0</v>
      </c>
      <c r="Y29" s="51">
        <f t="shared" si="5"/>
        <v>0</v>
      </c>
      <c r="Z29" s="51">
        <f t="shared" si="5"/>
        <v>0</v>
      </c>
      <c r="AA29" s="51">
        <f t="shared" si="5"/>
        <v>470</v>
      </c>
      <c r="AB29" s="51">
        <f t="shared" si="5"/>
        <v>0</v>
      </c>
      <c r="AC29" s="51">
        <f t="shared" si="5"/>
        <v>0</v>
      </c>
      <c r="AD29" s="51">
        <f t="shared" si="5"/>
        <v>0</v>
      </c>
      <c r="AE29" s="51">
        <f t="shared" si="5"/>
        <v>0</v>
      </c>
      <c r="AF29" s="51">
        <f t="shared" si="5"/>
        <v>0</v>
      </c>
      <c r="AG29" s="51">
        <f t="shared" si="5"/>
        <v>431</v>
      </c>
      <c r="AH29" s="51">
        <f t="shared" si="5"/>
        <v>0</v>
      </c>
      <c r="AI29" s="51">
        <f t="shared" si="5"/>
        <v>0</v>
      </c>
      <c r="AJ29" s="51">
        <f t="shared" si="5"/>
        <v>0</v>
      </c>
      <c r="AK29" s="51">
        <f t="shared" si="5"/>
        <v>0</v>
      </c>
      <c r="AL29" s="51">
        <f t="shared" si="5"/>
        <v>0</v>
      </c>
      <c r="AM29" s="51">
        <f t="shared" si="5"/>
        <v>454</v>
      </c>
      <c r="AN29" s="15"/>
      <c r="AO29" s="15"/>
      <c r="AP29" s="15"/>
      <c r="AQ29" s="15"/>
      <c r="AR29" s="15"/>
      <c r="AS29" s="15"/>
      <c r="AT29" s="15"/>
      <c r="AU29" s="15"/>
      <c r="AV29" s="15"/>
      <c r="AW29" s="15"/>
      <c r="AX29" s="15"/>
      <c r="AY29" s="15"/>
      <c r="AZ29" s="15"/>
      <c r="BA29" s="15"/>
      <c r="BB29" s="15"/>
      <c r="BC29" s="15"/>
      <c r="BD29" s="15"/>
      <c r="BE29" s="15"/>
    </row>
    <row r="30" spans="1:57" ht="31.5" x14ac:dyDescent="0.25">
      <c r="A30" s="3" t="s">
        <v>36</v>
      </c>
      <c r="B30" s="33" t="s">
        <v>37</v>
      </c>
      <c r="C30" s="4" t="s">
        <v>117</v>
      </c>
      <c r="D30" s="51">
        <v>0</v>
      </c>
      <c r="E30" s="51">
        <v>0</v>
      </c>
      <c r="F30" s="51">
        <v>0</v>
      </c>
      <c r="G30" s="51">
        <v>0</v>
      </c>
      <c r="H30" s="51">
        <v>0</v>
      </c>
      <c r="I30" s="51">
        <v>0</v>
      </c>
      <c r="J30" s="51">
        <v>0</v>
      </c>
      <c r="K30" s="51">
        <v>0</v>
      </c>
      <c r="L30" s="51">
        <v>0</v>
      </c>
      <c r="M30" s="51">
        <v>0</v>
      </c>
      <c r="N30" s="51">
        <v>0</v>
      </c>
      <c r="O30" s="51">
        <v>0</v>
      </c>
      <c r="P30" s="51">
        <v>0</v>
      </c>
      <c r="Q30" s="51">
        <v>0</v>
      </c>
      <c r="R30" s="51">
        <v>0</v>
      </c>
      <c r="S30" s="51">
        <v>0</v>
      </c>
      <c r="T30" s="51">
        <v>0</v>
      </c>
      <c r="U30" s="51">
        <v>0</v>
      </c>
      <c r="V30" s="51">
        <v>0</v>
      </c>
      <c r="W30" s="51">
        <v>0</v>
      </c>
      <c r="X30" s="51">
        <v>0</v>
      </c>
      <c r="Y30" s="51">
        <v>0</v>
      </c>
      <c r="Z30" s="51">
        <v>0</v>
      </c>
      <c r="AA30" s="51">
        <v>0</v>
      </c>
      <c r="AB30" s="51">
        <v>0</v>
      </c>
      <c r="AC30" s="51">
        <v>0</v>
      </c>
      <c r="AD30" s="51">
        <v>0</v>
      </c>
      <c r="AE30" s="51">
        <v>0</v>
      </c>
      <c r="AF30" s="51">
        <v>0</v>
      </c>
      <c r="AG30" s="51">
        <v>0</v>
      </c>
      <c r="AH30" s="93">
        <v>0</v>
      </c>
      <c r="AI30" s="93">
        <v>0</v>
      </c>
      <c r="AJ30" s="93">
        <v>0</v>
      </c>
      <c r="AK30" s="93">
        <v>0</v>
      </c>
      <c r="AL30" s="93">
        <v>0</v>
      </c>
      <c r="AM30" s="93">
        <v>0</v>
      </c>
      <c r="AN30" s="15"/>
      <c r="AO30" s="15"/>
      <c r="AP30" s="15"/>
      <c r="AQ30" s="15"/>
      <c r="AR30" s="15"/>
      <c r="AS30" s="15"/>
      <c r="AT30" s="15"/>
      <c r="AU30" s="15"/>
      <c r="AV30" s="15"/>
      <c r="AW30" s="15"/>
      <c r="AX30" s="15"/>
      <c r="AY30" s="15"/>
      <c r="AZ30" s="15"/>
      <c r="BA30" s="15"/>
      <c r="BB30" s="15"/>
      <c r="BC30" s="15"/>
      <c r="BD30" s="15"/>
      <c r="BE30" s="15"/>
    </row>
    <row r="31" spans="1:57" ht="47.25" x14ac:dyDescent="0.25">
      <c r="A31" s="3" t="s">
        <v>38</v>
      </c>
      <c r="B31" s="33" t="s">
        <v>39</v>
      </c>
      <c r="C31" s="4" t="s">
        <v>117</v>
      </c>
      <c r="D31" s="51">
        <v>0</v>
      </c>
      <c r="E31" s="51">
        <v>0</v>
      </c>
      <c r="F31" s="51">
        <v>0</v>
      </c>
      <c r="G31" s="51">
        <v>0</v>
      </c>
      <c r="H31" s="51">
        <v>0</v>
      </c>
      <c r="I31" s="51">
        <v>0</v>
      </c>
      <c r="J31" s="51">
        <v>0</v>
      </c>
      <c r="K31" s="51">
        <v>0</v>
      </c>
      <c r="L31" s="51">
        <v>0</v>
      </c>
      <c r="M31" s="51">
        <v>0</v>
      </c>
      <c r="N31" s="51">
        <v>0</v>
      </c>
      <c r="O31" s="51">
        <v>0</v>
      </c>
      <c r="P31" s="51">
        <v>0</v>
      </c>
      <c r="Q31" s="51">
        <v>0</v>
      </c>
      <c r="R31" s="51">
        <v>0</v>
      </c>
      <c r="S31" s="51">
        <v>0</v>
      </c>
      <c r="T31" s="51">
        <v>0</v>
      </c>
      <c r="U31" s="51">
        <v>0</v>
      </c>
      <c r="V31" s="51">
        <v>0</v>
      </c>
      <c r="W31" s="51">
        <v>0</v>
      </c>
      <c r="X31" s="51">
        <v>0</v>
      </c>
      <c r="Y31" s="51">
        <v>0</v>
      </c>
      <c r="Z31" s="51">
        <v>0</v>
      </c>
      <c r="AA31" s="51">
        <v>0</v>
      </c>
      <c r="AB31" s="51">
        <v>0</v>
      </c>
      <c r="AC31" s="51">
        <v>0</v>
      </c>
      <c r="AD31" s="51">
        <v>0</v>
      </c>
      <c r="AE31" s="51">
        <v>0</v>
      </c>
      <c r="AF31" s="51">
        <v>0</v>
      </c>
      <c r="AG31" s="51">
        <v>0</v>
      </c>
      <c r="AH31" s="93">
        <v>0</v>
      </c>
      <c r="AI31" s="93">
        <v>0</v>
      </c>
      <c r="AJ31" s="93">
        <v>0</v>
      </c>
      <c r="AK31" s="93">
        <v>0</v>
      </c>
      <c r="AL31" s="93">
        <v>0</v>
      </c>
      <c r="AM31" s="93">
        <v>0</v>
      </c>
      <c r="AN31" s="15"/>
      <c r="AO31" s="15"/>
      <c r="AP31" s="15"/>
      <c r="AQ31" s="15"/>
      <c r="AR31" s="15"/>
      <c r="AS31" s="15"/>
      <c r="AT31" s="15"/>
      <c r="AU31" s="15"/>
      <c r="AV31" s="15"/>
      <c r="AW31" s="15"/>
      <c r="AX31" s="15"/>
      <c r="AY31" s="15"/>
      <c r="AZ31" s="15"/>
      <c r="BA31" s="15"/>
      <c r="BB31" s="15"/>
      <c r="BC31" s="15"/>
      <c r="BD31" s="15"/>
      <c r="BE31" s="15"/>
    </row>
    <row r="32" spans="1:57" ht="63" x14ac:dyDescent="0.25">
      <c r="A32" s="3" t="s">
        <v>40</v>
      </c>
      <c r="B32" s="33" t="s">
        <v>41</v>
      </c>
      <c r="C32" s="4" t="s">
        <v>117</v>
      </c>
      <c r="D32" s="51">
        <v>0</v>
      </c>
      <c r="E32" s="51">
        <v>0</v>
      </c>
      <c r="F32" s="51">
        <v>0</v>
      </c>
      <c r="G32" s="51">
        <v>0</v>
      </c>
      <c r="H32" s="51">
        <v>0</v>
      </c>
      <c r="I32" s="51">
        <v>0</v>
      </c>
      <c r="J32" s="51">
        <v>0</v>
      </c>
      <c r="K32" s="51">
        <v>0</v>
      </c>
      <c r="L32" s="51">
        <v>0</v>
      </c>
      <c r="M32" s="51">
        <v>0</v>
      </c>
      <c r="N32" s="51">
        <v>0</v>
      </c>
      <c r="O32" s="51">
        <v>0</v>
      </c>
      <c r="P32" s="51">
        <v>0</v>
      </c>
      <c r="Q32" s="51">
        <v>0</v>
      </c>
      <c r="R32" s="51">
        <v>0</v>
      </c>
      <c r="S32" s="51">
        <v>0</v>
      </c>
      <c r="T32" s="51">
        <v>0</v>
      </c>
      <c r="U32" s="51">
        <v>0</v>
      </c>
      <c r="V32" s="51">
        <v>0</v>
      </c>
      <c r="W32" s="51">
        <v>0</v>
      </c>
      <c r="X32" s="51">
        <v>0</v>
      </c>
      <c r="Y32" s="51">
        <v>0</v>
      </c>
      <c r="Z32" s="51">
        <v>0</v>
      </c>
      <c r="AA32" s="51">
        <v>0</v>
      </c>
      <c r="AB32" s="51">
        <v>0</v>
      </c>
      <c r="AC32" s="51">
        <v>0</v>
      </c>
      <c r="AD32" s="51">
        <v>0</v>
      </c>
      <c r="AE32" s="51">
        <v>0</v>
      </c>
      <c r="AF32" s="51">
        <v>0</v>
      </c>
      <c r="AG32" s="51">
        <v>0</v>
      </c>
      <c r="AH32" s="93">
        <v>0</v>
      </c>
      <c r="AI32" s="93">
        <v>0</v>
      </c>
      <c r="AJ32" s="93">
        <v>0</v>
      </c>
      <c r="AK32" s="93">
        <v>0</v>
      </c>
      <c r="AL32" s="93">
        <v>0</v>
      </c>
      <c r="AM32" s="93">
        <v>0</v>
      </c>
      <c r="AN32" s="15"/>
      <c r="AO32" s="15"/>
      <c r="AP32" s="15"/>
      <c r="AQ32" s="15"/>
      <c r="AR32" s="15"/>
      <c r="AS32" s="15"/>
      <c r="AT32" s="15"/>
      <c r="AU32" s="15"/>
      <c r="AV32" s="15"/>
      <c r="AW32" s="15"/>
      <c r="AX32" s="15"/>
      <c r="AY32" s="15"/>
      <c r="AZ32" s="15"/>
      <c r="BA32" s="15"/>
      <c r="BB32" s="15"/>
      <c r="BC32" s="15"/>
      <c r="BD32" s="15"/>
      <c r="BE32" s="15"/>
    </row>
    <row r="33" spans="1:57" ht="63" x14ac:dyDescent="0.25">
      <c r="A33" s="3" t="s">
        <v>42</v>
      </c>
      <c r="B33" s="33" t="s">
        <v>43</v>
      </c>
      <c r="C33" s="4" t="s">
        <v>117</v>
      </c>
      <c r="D33" s="51">
        <v>0</v>
      </c>
      <c r="E33" s="51">
        <v>0</v>
      </c>
      <c r="F33" s="51">
        <v>0</v>
      </c>
      <c r="G33" s="51">
        <v>0</v>
      </c>
      <c r="H33" s="51">
        <v>0</v>
      </c>
      <c r="I33" s="51">
        <v>0</v>
      </c>
      <c r="J33" s="51">
        <v>0</v>
      </c>
      <c r="K33" s="51">
        <v>0</v>
      </c>
      <c r="L33" s="51">
        <v>0</v>
      </c>
      <c r="M33" s="51">
        <v>0</v>
      </c>
      <c r="N33" s="51">
        <v>0</v>
      </c>
      <c r="O33" s="51">
        <v>0</v>
      </c>
      <c r="P33" s="51">
        <v>0</v>
      </c>
      <c r="Q33" s="51">
        <v>0</v>
      </c>
      <c r="R33" s="51">
        <v>0</v>
      </c>
      <c r="S33" s="51">
        <v>0</v>
      </c>
      <c r="T33" s="51">
        <v>0</v>
      </c>
      <c r="U33" s="51">
        <v>0</v>
      </c>
      <c r="V33" s="51">
        <v>0</v>
      </c>
      <c r="W33" s="51">
        <v>0</v>
      </c>
      <c r="X33" s="51">
        <v>0</v>
      </c>
      <c r="Y33" s="51">
        <v>0</v>
      </c>
      <c r="Z33" s="51">
        <v>0</v>
      </c>
      <c r="AA33" s="51">
        <v>0</v>
      </c>
      <c r="AB33" s="51">
        <v>0</v>
      </c>
      <c r="AC33" s="51">
        <v>0</v>
      </c>
      <c r="AD33" s="51">
        <v>0</v>
      </c>
      <c r="AE33" s="51">
        <v>0</v>
      </c>
      <c r="AF33" s="51">
        <v>0</v>
      </c>
      <c r="AG33" s="51">
        <v>0</v>
      </c>
      <c r="AH33" s="93">
        <v>0</v>
      </c>
      <c r="AI33" s="93">
        <v>0</v>
      </c>
      <c r="AJ33" s="93">
        <v>0</v>
      </c>
      <c r="AK33" s="93">
        <v>0</v>
      </c>
      <c r="AL33" s="93">
        <v>0</v>
      </c>
      <c r="AM33" s="93">
        <v>0</v>
      </c>
      <c r="AN33" s="15"/>
      <c r="AO33" s="15"/>
      <c r="AP33" s="15"/>
      <c r="AQ33" s="15"/>
      <c r="AR33" s="15"/>
      <c r="AS33" s="15"/>
      <c r="AT33" s="15"/>
      <c r="AU33" s="15"/>
      <c r="AV33" s="15"/>
      <c r="AW33" s="15"/>
      <c r="AX33" s="15"/>
      <c r="AY33" s="15"/>
      <c r="AZ33" s="15"/>
      <c r="BA33" s="15"/>
      <c r="BB33" s="15"/>
      <c r="BC33" s="15"/>
      <c r="BD33" s="15"/>
      <c r="BE33" s="15"/>
    </row>
    <row r="34" spans="1:57" ht="47.25" x14ac:dyDescent="0.25">
      <c r="A34" s="3" t="s">
        <v>44</v>
      </c>
      <c r="B34" s="33" t="s">
        <v>45</v>
      </c>
      <c r="C34" s="4" t="s">
        <v>117</v>
      </c>
      <c r="D34" s="51">
        <v>0</v>
      </c>
      <c r="E34" s="51">
        <v>0</v>
      </c>
      <c r="F34" s="51">
        <v>0</v>
      </c>
      <c r="G34" s="51">
        <v>0</v>
      </c>
      <c r="H34" s="51">
        <v>0</v>
      </c>
      <c r="I34" s="51">
        <v>0</v>
      </c>
      <c r="J34" s="51">
        <v>0</v>
      </c>
      <c r="K34" s="51">
        <v>0</v>
      </c>
      <c r="L34" s="51">
        <v>0</v>
      </c>
      <c r="M34" s="51">
        <v>0</v>
      </c>
      <c r="N34" s="51">
        <v>0</v>
      </c>
      <c r="O34" s="51">
        <v>0</v>
      </c>
      <c r="P34" s="51">
        <v>0</v>
      </c>
      <c r="Q34" s="51">
        <v>0</v>
      </c>
      <c r="R34" s="51">
        <v>0</v>
      </c>
      <c r="S34" s="51">
        <v>0</v>
      </c>
      <c r="T34" s="51">
        <v>0</v>
      </c>
      <c r="U34" s="51">
        <v>0</v>
      </c>
      <c r="V34" s="51">
        <v>0</v>
      </c>
      <c r="W34" s="51">
        <v>0</v>
      </c>
      <c r="X34" s="51">
        <v>0</v>
      </c>
      <c r="Y34" s="51">
        <v>0</v>
      </c>
      <c r="Z34" s="51">
        <v>0</v>
      </c>
      <c r="AA34" s="51">
        <v>0</v>
      </c>
      <c r="AB34" s="51">
        <v>0</v>
      </c>
      <c r="AC34" s="51">
        <v>0</v>
      </c>
      <c r="AD34" s="51">
        <v>0</v>
      </c>
      <c r="AE34" s="51">
        <v>0</v>
      </c>
      <c r="AF34" s="51">
        <v>0</v>
      </c>
      <c r="AG34" s="51">
        <v>0</v>
      </c>
      <c r="AH34" s="93">
        <v>0</v>
      </c>
      <c r="AI34" s="93">
        <v>0</v>
      </c>
      <c r="AJ34" s="93">
        <v>0</v>
      </c>
      <c r="AK34" s="93">
        <v>0</v>
      </c>
      <c r="AL34" s="93">
        <v>0</v>
      </c>
      <c r="AM34" s="93">
        <v>0</v>
      </c>
      <c r="AN34" s="15"/>
      <c r="AO34" s="15"/>
      <c r="AP34" s="15"/>
      <c r="AQ34" s="15"/>
      <c r="AR34" s="15"/>
      <c r="AS34" s="15"/>
      <c r="AT34" s="15"/>
      <c r="AU34" s="15"/>
      <c r="AV34" s="15"/>
      <c r="AW34" s="15"/>
      <c r="AX34" s="15"/>
      <c r="AY34" s="15"/>
      <c r="AZ34" s="15"/>
      <c r="BA34" s="15"/>
      <c r="BB34" s="15"/>
      <c r="BC34" s="15"/>
      <c r="BD34" s="15"/>
      <c r="BE34" s="15"/>
    </row>
    <row r="35" spans="1:57" ht="31.5" x14ac:dyDescent="0.25">
      <c r="A35" s="3" t="s">
        <v>46</v>
      </c>
      <c r="B35" s="33" t="s">
        <v>47</v>
      </c>
      <c r="C35" s="4" t="s">
        <v>117</v>
      </c>
      <c r="D35" s="51">
        <v>0</v>
      </c>
      <c r="E35" s="51">
        <v>0</v>
      </c>
      <c r="F35" s="51">
        <v>0</v>
      </c>
      <c r="G35" s="51">
        <v>0</v>
      </c>
      <c r="H35" s="51">
        <v>0</v>
      </c>
      <c r="I35" s="51">
        <v>0</v>
      </c>
      <c r="J35" s="51">
        <v>0</v>
      </c>
      <c r="K35" s="51">
        <v>0</v>
      </c>
      <c r="L35" s="51">
        <v>0</v>
      </c>
      <c r="M35" s="51">
        <v>0</v>
      </c>
      <c r="N35" s="51">
        <v>0</v>
      </c>
      <c r="O35" s="51">
        <v>0</v>
      </c>
      <c r="P35" s="51">
        <v>0</v>
      </c>
      <c r="Q35" s="51">
        <v>0</v>
      </c>
      <c r="R35" s="51">
        <v>0</v>
      </c>
      <c r="S35" s="51">
        <v>0</v>
      </c>
      <c r="T35" s="51">
        <v>0</v>
      </c>
      <c r="U35" s="51">
        <v>0</v>
      </c>
      <c r="V35" s="51">
        <v>0</v>
      </c>
      <c r="W35" s="51">
        <v>0</v>
      </c>
      <c r="X35" s="51">
        <v>0</v>
      </c>
      <c r="Y35" s="51">
        <v>0</v>
      </c>
      <c r="Z35" s="51">
        <v>0</v>
      </c>
      <c r="AA35" s="51">
        <v>0</v>
      </c>
      <c r="AB35" s="51">
        <v>0</v>
      </c>
      <c r="AC35" s="51">
        <v>0</v>
      </c>
      <c r="AD35" s="51">
        <v>0</v>
      </c>
      <c r="AE35" s="51">
        <v>0</v>
      </c>
      <c r="AF35" s="51">
        <v>0</v>
      </c>
      <c r="AG35" s="51">
        <v>0</v>
      </c>
      <c r="AH35" s="93">
        <v>0</v>
      </c>
      <c r="AI35" s="93">
        <v>0</v>
      </c>
      <c r="AJ35" s="93">
        <v>0</v>
      </c>
      <c r="AK35" s="93">
        <v>0</v>
      </c>
      <c r="AL35" s="93">
        <v>0</v>
      </c>
      <c r="AM35" s="93">
        <v>0</v>
      </c>
      <c r="AN35" s="15"/>
      <c r="AO35" s="15"/>
      <c r="AP35" s="15"/>
      <c r="AQ35" s="15"/>
      <c r="AR35" s="15"/>
      <c r="AS35" s="15"/>
      <c r="AT35" s="15"/>
      <c r="AU35" s="15"/>
      <c r="AV35" s="15"/>
      <c r="AW35" s="15"/>
      <c r="AX35" s="15"/>
      <c r="AY35" s="15"/>
      <c r="AZ35" s="15"/>
      <c r="BA35" s="15"/>
      <c r="BB35" s="15"/>
      <c r="BC35" s="15"/>
      <c r="BD35" s="15"/>
      <c r="BE35" s="15"/>
    </row>
    <row r="36" spans="1:57" ht="63" x14ac:dyDescent="0.25">
      <c r="A36" s="3" t="s">
        <v>48</v>
      </c>
      <c r="B36" s="33" t="s">
        <v>49</v>
      </c>
      <c r="C36" s="4" t="s">
        <v>117</v>
      </c>
      <c r="D36" s="51">
        <v>0</v>
      </c>
      <c r="E36" s="51">
        <v>0</v>
      </c>
      <c r="F36" s="51">
        <v>0</v>
      </c>
      <c r="G36" s="51">
        <v>0</v>
      </c>
      <c r="H36" s="51">
        <v>0</v>
      </c>
      <c r="I36" s="51">
        <v>0</v>
      </c>
      <c r="J36" s="51">
        <v>0</v>
      </c>
      <c r="K36" s="51">
        <v>0</v>
      </c>
      <c r="L36" s="51">
        <v>0</v>
      </c>
      <c r="M36" s="51">
        <v>0</v>
      </c>
      <c r="N36" s="51">
        <v>0</v>
      </c>
      <c r="O36" s="51">
        <v>0</v>
      </c>
      <c r="P36" s="51">
        <v>0</v>
      </c>
      <c r="Q36" s="51">
        <v>0</v>
      </c>
      <c r="R36" s="51">
        <v>0</v>
      </c>
      <c r="S36" s="51">
        <v>0</v>
      </c>
      <c r="T36" s="51">
        <v>0</v>
      </c>
      <c r="U36" s="51">
        <v>0</v>
      </c>
      <c r="V36" s="51">
        <v>0</v>
      </c>
      <c r="W36" s="51">
        <v>0</v>
      </c>
      <c r="X36" s="51">
        <v>0</v>
      </c>
      <c r="Y36" s="51">
        <v>0</v>
      </c>
      <c r="Z36" s="51">
        <v>0</v>
      </c>
      <c r="AA36" s="51">
        <v>0</v>
      </c>
      <c r="AB36" s="51">
        <v>0</v>
      </c>
      <c r="AC36" s="51">
        <v>0</v>
      </c>
      <c r="AD36" s="51">
        <v>0</v>
      </c>
      <c r="AE36" s="51">
        <v>0</v>
      </c>
      <c r="AF36" s="51">
        <v>0</v>
      </c>
      <c r="AG36" s="51">
        <v>0</v>
      </c>
      <c r="AH36" s="93">
        <v>0</v>
      </c>
      <c r="AI36" s="93">
        <v>0</v>
      </c>
      <c r="AJ36" s="93">
        <v>0</v>
      </c>
      <c r="AK36" s="93">
        <v>0</v>
      </c>
      <c r="AL36" s="93">
        <v>0</v>
      </c>
      <c r="AM36" s="93">
        <v>0</v>
      </c>
      <c r="AN36" s="15"/>
      <c r="AO36" s="15"/>
      <c r="AP36" s="15"/>
      <c r="AQ36" s="15"/>
      <c r="AR36" s="15"/>
      <c r="AS36" s="15"/>
      <c r="AT36" s="15"/>
      <c r="AU36" s="15"/>
      <c r="AV36" s="15"/>
      <c r="AW36" s="15"/>
      <c r="AX36" s="15"/>
      <c r="AY36" s="15"/>
      <c r="AZ36" s="15"/>
      <c r="BA36" s="15"/>
      <c r="BB36" s="15"/>
      <c r="BC36" s="15"/>
      <c r="BD36" s="15"/>
      <c r="BE36" s="15"/>
    </row>
    <row r="37" spans="1:57" ht="47.25" x14ac:dyDescent="0.25">
      <c r="A37" s="3" t="s">
        <v>50</v>
      </c>
      <c r="B37" s="33" t="s">
        <v>51</v>
      </c>
      <c r="C37" s="4" t="s">
        <v>117</v>
      </c>
      <c r="D37" s="51">
        <v>0</v>
      </c>
      <c r="E37" s="51">
        <v>0</v>
      </c>
      <c r="F37" s="51">
        <v>0</v>
      </c>
      <c r="G37" s="51">
        <v>0</v>
      </c>
      <c r="H37" s="51">
        <v>0</v>
      </c>
      <c r="I37" s="51">
        <v>0</v>
      </c>
      <c r="J37" s="51">
        <v>0</v>
      </c>
      <c r="K37" s="51">
        <v>0</v>
      </c>
      <c r="L37" s="51">
        <v>0</v>
      </c>
      <c r="M37" s="51">
        <v>0</v>
      </c>
      <c r="N37" s="51">
        <v>0</v>
      </c>
      <c r="O37" s="51">
        <v>0</v>
      </c>
      <c r="P37" s="51">
        <v>0</v>
      </c>
      <c r="Q37" s="51">
        <v>0</v>
      </c>
      <c r="R37" s="51">
        <v>0</v>
      </c>
      <c r="S37" s="51">
        <v>0</v>
      </c>
      <c r="T37" s="51">
        <v>0</v>
      </c>
      <c r="U37" s="51">
        <v>0</v>
      </c>
      <c r="V37" s="51">
        <v>0</v>
      </c>
      <c r="W37" s="51">
        <v>0</v>
      </c>
      <c r="X37" s="51">
        <v>0</v>
      </c>
      <c r="Y37" s="51">
        <v>0</v>
      </c>
      <c r="Z37" s="51">
        <v>0</v>
      </c>
      <c r="AA37" s="51">
        <v>0</v>
      </c>
      <c r="AB37" s="51">
        <v>0</v>
      </c>
      <c r="AC37" s="51">
        <v>0</v>
      </c>
      <c r="AD37" s="51">
        <v>0</v>
      </c>
      <c r="AE37" s="51">
        <v>0</v>
      </c>
      <c r="AF37" s="51">
        <v>0</v>
      </c>
      <c r="AG37" s="51">
        <v>0</v>
      </c>
      <c r="AH37" s="93">
        <v>0</v>
      </c>
      <c r="AI37" s="93">
        <v>0</v>
      </c>
      <c r="AJ37" s="93">
        <v>0</v>
      </c>
      <c r="AK37" s="93">
        <v>0</v>
      </c>
      <c r="AL37" s="93">
        <v>0</v>
      </c>
      <c r="AM37" s="93">
        <v>0</v>
      </c>
      <c r="AN37" s="15"/>
      <c r="AO37" s="15"/>
      <c r="AP37" s="15"/>
      <c r="AQ37" s="15"/>
      <c r="AR37" s="15"/>
      <c r="AS37" s="15"/>
      <c r="AT37" s="15"/>
      <c r="AU37" s="15"/>
      <c r="AV37" s="15"/>
      <c r="AW37" s="15"/>
      <c r="AX37" s="15"/>
      <c r="AY37" s="15"/>
      <c r="AZ37" s="15"/>
      <c r="BA37" s="15"/>
      <c r="BB37" s="15"/>
      <c r="BC37" s="15"/>
      <c r="BD37" s="15"/>
      <c r="BE37" s="15"/>
    </row>
    <row r="38" spans="1:57" ht="47.25" x14ac:dyDescent="0.25">
      <c r="A38" s="3" t="s">
        <v>52</v>
      </c>
      <c r="B38" s="33" t="s">
        <v>53</v>
      </c>
      <c r="C38" s="4" t="s">
        <v>117</v>
      </c>
      <c r="D38" s="51">
        <v>0</v>
      </c>
      <c r="E38" s="51">
        <v>0</v>
      </c>
      <c r="F38" s="51">
        <v>0</v>
      </c>
      <c r="G38" s="51">
        <v>0</v>
      </c>
      <c r="H38" s="51">
        <v>0</v>
      </c>
      <c r="I38" s="51">
        <v>0</v>
      </c>
      <c r="J38" s="51">
        <v>0</v>
      </c>
      <c r="K38" s="51">
        <v>0</v>
      </c>
      <c r="L38" s="51">
        <v>0</v>
      </c>
      <c r="M38" s="51">
        <v>0</v>
      </c>
      <c r="N38" s="51">
        <v>0</v>
      </c>
      <c r="O38" s="51">
        <v>0</v>
      </c>
      <c r="P38" s="51">
        <v>0</v>
      </c>
      <c r="Q38" s="51">
        <v>0</v>
      </c>
      <c r="R38" s="51">
        <v>0</v>
      </c>
      <c r="S38" s="51">
        <v>0</v>
      </c>
      <c r="T38" s="51">
        <v>0</v>
      </c>
      <c r="U38" s="51">
        <v>0</v>
      </c>
      <c r="V38" s="51">
        <v>0</v>
      </c>
      <c r="W38" s="51">
        <v>0</v>
      </c>
      <c r="X38" s="51">
        <v>0</v>
      </c>
      <c r="Y38" s="51">
        <v>0</v>
      </c>
      <c r="Z38" s="51">
        <v>0</v>
      </c>
      <c r="AA38" s="51">
        <v>0</v>
      </c>
      <c r="AB38" s="51">
        <v>0</v>
      </c>
      <c r="AC38" s="51">
        <v>0</v>
      </c>
      <c r="AD38" s="51">
        <v>0</v>
      </c>
      <c r="AE38" s="51">
        <v>0</v>
      </c>
      <c r="AF38" s="51">
        <v>0</v>
      </c>
      <c r="AG38" s="51">
        <v>0</v>
      </c>
      <c r="AH38" s="93">
        <v>0</v>
      </c>
      <c r="AI38" s="93">
        <v>0</v>
      </c>
      <c r="AJ38" s="93">
        <v>0</v>
      </c>
      <c r="AK38" s="93">
        <v>0</v>
      </c>
      <c r="AL38" s="93">
        <v>0</v>
      </c>
      <c r="AM38" s="93">
        <v>0</v>
      </c>
      <c r="AN38" s="15"/>
      <c r="AO38" s="15"/>
      <c r="AP38" s="15"/>
      <c r="AQ38" s="15"/>
      <c r="AR38" s="15"/>
      <c r="AS38" s="15"/>
      <c r="AT38" s="15"/>
      <c r="AU38" s="15"/>
      <c r="AV38" s="15"/>
      <c r="AW38" s="15"/>
      <c r="AX38" s="15"/>
      <c r="AY38" s="15"/>
      <c r="AZ38" s="15"/>
      <c r="BA38" s="15"/>
      <c r="BB38" s="15"/>
      <c r="BC38" s="15"/>
      <c r="BD38" s="15"/>
      <c r="BE38" s="15"/>
    </row>
    <row r="39" spans="1:57" ht="44.25" customHeight="1" x14ac:dyDescent="0.25">
      <c r="A39" s="3" t="s">
        <v>54</v>
      </c>
      <c r="B39" s="33" t="s">
        <v>55</v>
      </c>
      <c r="C39" s="4" t="s">
        <v>117</v>
      </c>
      <c r="D39" s="51">
        <v>0</v>
      </c>
      <c r="E39" s="51">
        <v>0</v>
      </c>
      <c r="F39" s="51">
        <v>0</v>
      </c>
      <c r="G39" s="51">
        <v>0</v>
      </c>
      <c r="H39" s="51">
        <v>0</v>
      </c>
      <c r="I39" s="51">
        <v>0</v>
      </c>
      <c r="J39" s="51">
        <v>0</v>
      </c>
      <c r="K39" s="51">
        <v>0</v>
      </c>
      <c r="L39" s="51">
        <v>0</v>
      </c>
      <c r="M39" s="51">
        <v>0</v>
      </c>
      <c r="N39" s="51">
        <v>0</v>
      </c>
      <c r="O39" s="51">
        <v>0</v>
      </c>
      <c r="P39" s="51">
        <v>0</v>
      </c>
      <c r="Q39" s="51">
        <v>0</v>
      </c>
      <c r="R39" s="51">
        <v>0</v>
      </c>
      <c r="S39" s="51">
        <v>0</v>
      </c>
      <c r="T39" s="51">
        <v>0</v>
      </c>
      <c r="U39" s="51">
        <v>0</v>
      </c>
      <c r="V39" s="51">
        <v>0</v>
      </c>
      <c r="W39" s="51">
        <v>0</v>
      </c>
      <c r="X39" s="51">
        <v>0</v>
      </c>
      <c r="Y39" s="51">
        <v>0</v>
      </c>
      <c r="Z39" s="51">
        <v>0</v>
      </c>
      <c r="AA39" s="51">
        <v>0</v>
      </c>
      <c r="AB39" s="51">
        <v>0</v>
      </c>
      <c r="AC39" s="51">
        <v>0</v>
      </c>
      <c r="AD39" s="51">
        <v>0</v>
      </c>
      <c r="AE39" s="51">
        <v>0</v>
      </c>
      <c r="AF39" s="51">
        <v>0</v>
      </c>
      <c r="AG39" s="51">
        <v>0</v>
      </c>
      <c r="AH39" s="93">
        <v>0</v>
      </c>
      <c r="AI39" s="93">
        <v>0</v>
      </c>
      <c r="AJ39" s="93">
        <v>0</v>
      </c>
      <c r="AK39" s="93">
        <v>0</v>
      </c>
      <c r="AL39" s="93">
        <v>0</v>
      </c>
      <c r="AM39" s="93">
        <v>0</v>
      </c>
      <c r="AN39" s="15"/>
      <c r="AO39" s="15"/>
      <c r="AP39" s="15"/>
      <c r="AQ39" s="15"/>
      <c r="AR39" s="15"/>
      <c r="AS39" s="15"/>
      <c r="AT39" s="15"/>
      <c r="AU39" s="15"/>
      <c r="AV39" s="15"/>
      <c r="AW39" s="15"/>
      <c r="AX39" s="15"/>
      <c r="AY39" s="15"/>
      <c r="AZ39" s="15"/>
      <c r="BA39" s="15"/>
      <c r="BB39" s="15"/>
      <c r="BC39" s="15"/>
      <c r="BD39" s="15"/>
      <c r="BE39" s="15"/>
    </row>
    <row r="40" spans="1:57" ht="94.5" x14ac:dyDescent="0.25">
      <c r="A40" s="3" t="s">
        <v>54</v>
      </c>
      <c r="B40" s="33" t="s">
        <v>56</v>
      </c>
      <c r="C40" s="4" t="s">
        <v>117</v>
      </c>
      <c r="D40" s="51">
        <v>0</v>
      </c>
      <c r="E40" s="51">
        <v>0</v>
      </c>
      <c r="F40" s="51">
        <v>0</v>
      </c>
      <c r="G40" s="51">
        <v>0</v>
      </c>
      <c r="H40" s="51">
        <v>0</v>
      </c>
      <c r="I40" s="51">
        <v>0</v>
      </c>
      <c r="J40" s="51">
        <v>0</v>
      </c>
      <c r="K40" s="51">
        <v>0</v>
      </c>
      <c r="L40" s="51">
        <v>0</v>
      </c>
      <c r="M40" s="51">
        <v>0</v>
      </c>
      <c r="N40" s="51">
        <v>0</v>
      </c>
      <c r="O40" s="51">
        <v>0</v>
      </c>
      <c r="P40" s="51">
        <v>0</v>
      </c>
      <c r="Q40" s="51">
        <v>0</v>
      </c>
      <c r="R40" s="51">
        <v>0</v>
      </c>
      <c r="S40" s="51">
        <v>0</v>
      </c>
      <c r="T40" s="51">
        <v>0</v>
      </c>
      <c r="U40" s="51">
        <v>0</v>
      </c>
      <c r="V40" s="51">
        <v>0</v>
      </c>
      <c r="W40" s="51">
        <v>0</v>
      </c>
      <c r="X40" s="51">
        <v>0</v>
      </c>
      <c r="Y40" s="51">
        <v>0</v>
      </c>
      <c r="Z40" s="51">
        <v>0</v>
      </c>
      <c r="AA40" s="51">
        <v>0</v>
      </c>
      <c r="AB40" s="51">
        <v>0</v>
      </c>
      <c r="AC40" s="51">
        <v>0</v>
      </c>
      <c r="AD40" s="51">
        <v>0</v>
      </c>
      <c r="AE40" s="51">
        <v>0</v>
      </c>
      <c r="AF40" s="51">
        <v>0</v>
      </c>
      <c r="AG40" s="51">
        <v>0</v>
      </c>
      <c r="AH40" s="93">
        <v>0</v>
      </c>
      <c r="AI40" s="93">
        <v>0</v>
      </c>
      <c r="AJ40" s="93">
        <v>0</v>
      </c>
      <c r="AK40" s="93">
        <v>0</v>
      </c>
      <c r="AL40" s="93">
        <v>0</v>
      </c>
      <c r="AM40" s="93">
        <v>0</v>
      </c>
      <c r="AN40" s="15"/>
      <c r="AO40" s="15"/>
      <c r="AP40" s="15"/>
      <c r="AQ40" s="15"/>
      <c r="AR40" s="15"/>
      <c r="AS40" s="15"/>
      <c r="AT40" s="15"/>
      <c r="AU40" s="15"/>
      <c r="AV40" s="15"/>
      <c r="AW40" s="15"/>
      <c r="AX40" s="15"/>
      <c r="AY40" s="15"/>
      <c r="AZ40" s="15"/>
      <c r="BA40" s="15"/>
      <c r="BB40" s="15"/>
      <c r="BC40" s="15"/>
      <c r="BD40" s="15"/>
      <c r="BE40" s="15"/>
    </row>
    <row r="41" spans="1:57" ht="78.75" x14ac:dyDescent="0.25">
      <c r="A41" s="3" t="s">
        <v>54</v>
      </c>
      <c r="B41" s="33" t="s">
        <v>57</v>
      </c>
      <c r="C41" s="4" t="s">
        <v>117</v>
      </c>
      <c r="D41" s="51">
        <v>0</v>
      </c>
      <c r="E41" s="51">
        <v>0</v>
      </c>
      <c r="F41" s="51">
        <v>0</v>
      </c>
      <c r="G41" s="51">
        <v>0</v>
      </c>
      <c r="H41" s="51">
        <v>0</v>
      </c>
      <c r="I41" s="51">
        <v>0</v>
      </c>
      <c r="J41" s="51">
        <v>0</v>
      </c>
      <c r="K41" s="51">
        <v>0</v>
      </c>
      <c r="L41" s="51">
        <v>0</v>
      </c>
      <c r="M41" s="51">
        <v>0</v>
      </c>
      <c r="N41" s="51">
        <v>0</v>
      </c>
      <c r="O41" s="51">
        <v>0</v>
      </c>
      <c r="P41" s="51">
        <v>0</v>
      </c>
      <c r="Q41" s="51">
        <v>0</v>
      </c>
      <c r="R41" s="51">
        <v>0</v>
      </c>
      <c r="S41" s="51">
        <v>0</v>
      </c>
      <c r="T41" s="51">
        <v>0</v>
      </c>
      <c r="U41" s="51">
        <v>0</v>
      </c>
      <c r="V41" s="51">
        <v>0</v>
      </c>
      <c r="W41" s="51">
        <v>0</v>
      </c>
      <c r="X41" s="51">
        <v>0</v>
      </c>
      <c r="Y41" s="51">
        <v>0</v>
      </c>
      <c r="Z41" s="51">
        <v>0</v>
      </c>
      <c r="AA41" s="51">
        <v>0</v>
      </c>
      <c r="AB41" s="51">
        <v>0</v>
      </c>
      <c r="AC41" s="51">
        <v>0</v>
      </c>
      <c r="AD41" s="51">
        <v>0</v>
      </c>
      <c r="AE41" s="51">
        <v>0</v>
      </c>
      <c r="AF41" s="51">
        <v>0</v>
      </c>
      <c r="AG41" s="51">
        <v>0</v>
      </c>
      <c r="AH41" s="93">
        <v>0</v>
      </c>
      <c r="AI41" s="93">
        <v>0</v>
      </c>
      <c r="AJ41" s="93">
        <v>0</v>
      </c>
      <c r="AK41" s="93">
        <v>0</v>
      </c>
      <c r="AL41" s="93">
        <v>0</v>
      </c>
      <c r="AM41" s="93">
        <v>0</v>
      </c>
      <c r="AN41" s="15"/>
      <c r="AO41" s="15"/>
      <c r="AP41" s="15"/>
      <c r="AQ41" s="15"/>
      <c r="AR41" s="15"/>
      <c r="AS41" s="15"/>
      <c r="AT41" s="15"/>
      <c r="AU41" s="15"/>
      <c r="AV41" s="15"/>
      <c r="AW41" s="15"/>
      <c r="AX41" s="15"/>
      <c r="AY41" s="15"/>
      <c r="AZ41" s="15"/>
      <c r="BA41" s="15"/>
      <c r="BB41" s="15"/>
      <c r="BC41" s="15"/>
      <c r="BD41" s="15"/>
      <c r="BE41" s="15"/>
    </row>
    <row r="42" spans="1:57" ht="94.5" x14ac:dyDescent="0.25">
      <c r="A42" s="3" t="s">
        <v>54</v>
      </c>
      <c r="B42" s="33" t="s">
        <v>58</v>
      </c>
      <c r="C42" s="4" t="s">
        <v>117</v>
      </c>
      <c r="D42" s="51">
        <v>0</v>
      </c>
      <c r="E42" s="51">
        <v>0</v>
      </c>
      <c r="F42" s="51">
        <v>0</v>
      </c>
      <c r="G42" s="51">
        <v>0</v>
      </c>
      <c r="H42" s="51">
        <v>0</v>
      </c>
      <c r="I42" s="51">
        <v>0</v>
      </c>
      <c r="J42" s="51">
        <v>0</v>
      </c>
      <c r="K42" s="51">
        <v>0</v>
      </c>
      <c r="L42" s="51">
        <v>0</v>
      </c>
      <c r="M42" s="51">
        <v>0</v>
      </c>
      <c r="N42" s="51">
        <v>0</v>
      </c>
      <c r="O42" s="51">
        <v>0</v>
      </c>
      <c r="P42" s="51">
        <v>0</v>
      </c>
      <c r="Q42" s="51">
        <v>0</v>
      </c>
      <c r="R42" s="51">
        <v>0</v>
      </c>
      <c r="S42" s="51">
        <v>0</v>
      </c>
      <c r="T42" s="51">
        <v>0</v>
      </c>
      <c r="U42" s="51">
        <v>0</v>
      </c>
      <c r="V42" s="51">
        <v>0</v>
      </c>
      <c r="W42" s="51">
        <v>0</v>
      </c>
      <c r="X42" s="51">
        <v>0</v>
      </c>
      <c r="Y42" s="51">
        <v>0</v>
      </c>
      <c r="Z42" s="51">
        <v>0</v>
      </c>
      <c r="AA42" s="51">
        <v>0</v>
      </c>
      <c r="AB42" s="51">
        <v>0</v>
      </c>
      <c r="AC42" s="51">
        <v>0</v>
      </c>
      <c r="AD42" s="51">
        <v>0</v>
      </c>
      <c r="AE42" s="51">
        <v>0</v>
      </c>
      <c r="AF42" s="51">
        <v>0</v>
      </c>
      <c r="AG42" s="51">
        <v>0</v>
      </c>
      <c r="AH42" s="93">
        <v>0</v>
      </c>
      <c r="AI42" s="93">
        <v>0</v>
      </c>
      <c r="AJ42" s="93">
        <v>0</v>
      </c>
      <c r="AK42" s="93">
        <v>0</v>
      </c>
      <c r="AL42" s="93">
        <v>0</v>
      </c>
      <c r="AM42" s="93">
        <v>0</v>
      </c>
      <c r="AN42" s="15"/>
      <c r="AO42" s="15"/>
      <c r="AP42" s="15"/>
      <c r="AQ42" s="15"/>
      <c r="AR42" s="15"/>
      <c r="AS42" s="15"/>
      <c r="AT42" s="15"/>
      <c r="AU42" s="15"/>
      <c r="AV42" s="15"/>
      <c r="AW42" s="15"/>
      <c r="AX42" s="15"/>
      <c r="AY42" s="15"/>
      <c r="AZ42" s="15"/>
      <c r="BA42" s="15"/>
      <c r="BB42" s="15"/>
      <c r="BC42" s="15"/>
      <c r="BD42" s="15"/>
      <c r="BE42" s="15"/>
    </row>
    <row r="43" spans="1:57" ht="43.5" customHeight="1" x14ac:dyDescent="0.25">
      <c r="A43" s="3" t="s">
        <v>59</v>
      </c>
      <c r="B43" s="33" t="s">
        <v>55</v>
      </c>
      <c r="C43" s="4" t="s">
        <v>117</v>
      </c>
      <c r="D43" s="51">
        <v>0</v>
      </c>
      <c r="E43" s="51">
        <v>0</v>
      </c>
      <c r="F43" s="51">
        <v>0</v>
      </c>
      <c r="G43" s="51">
        <v>0</v>
      </c>
      <c r="H43" s="51">
        <v>0</v>
      </c>
      <c r="I43" s="51">
        <v>0</v>
      </c>
      <c r="J43" s="51">
        <v>0</v>
      </c>
      <c r="K43" s="51">
        <v>0</v>
      </c>
      <c r="L43" s="51">
        <v>0</v>
      </c>
      <c r="M43" s="51">
        <v>0</v>
      </c>
      <c r="N43" s="51">
        <v>0</v>
      </c>
      <c r="O43" s="51">
        <v>0</v>
      </c>
      <c r="P43" s="51">
        <v>0</v>
      </c>
      <c r="Q43" s="51">
        <v>0</v>
      </c>
      <c r="R43" s="51">
        <v>0</v>
      </c>
      <c r="S43" s="51">
        <v>0</v>
      </c>
      <c r="T43" s="51">
        <v>0</v>
      </c>
      <c r="U43" s="51">
        <v>0</v>
      </c>
      <c r="V43" s="51">
        <v>0</v>
      </c>
      <c r="W43" s="51">
        <v>0</v>
      </c>
      <c r="X43" s="51">
        <v>0</v>
      </c>
      <c r="Y43" s="51">
        <v>0</v>
      </c>
      <c r="Z43" s="51">
        <v>0</v>
      </c>
      <c r="AA43" s="51">
        <v>0</v>
      </c>
      <c r="AB43" s="51">
        <v>0</v>
      </c>
      <c r="AC43" s="51">
        <v>0</v>
      </c>
      <c r="AD43" s="51">
        <v>0</v>
      </c>
      <c r="AE43" s="51">
        <v>0</v>
      </c>
      <c r="AF43" s="51">
        <v>0</v>
      </c>
      <c r="AG43" s="51">
        <v>0</v>
      </c>
      <c r="AH43" s="93">
        <v>0</v>
      </c>
      <c r="AI43" s="93">
        <v>0</v>
      </c>
      <c r="AJ43" s="93">
        <v>0</v>
      </c>
      <c r="AK43" s="93">
        <v>0</v>
      </c>
      <c r="AL43" s="93">
        <v>0</v>
      </c>
      <c r="AM43" s="93">
        <v>0</v>
      </c>
      <c r="AN43" s="15"/>
      <c r="AO43" s="15"/>
      <c r="AP43" s="15"/>
      <c r="AQ43" s="15"/>
      <c r="AR43" s="15"/>
      <c r="AS43" s="15"/>
      <c r="AT43" s="15"/>
      <c r="AU43" s="15"/>
      <c r="AV43" s="15"/>
      <c r="AW43" s="15"/>
      <c r="AX43" s="15"/>
      <c r="AY43" s="15"/>
      <c r="AZ43" s="15"/>
      <c r="BA43" s="15"/>
      <c r="BB43" s="15"/>
      <c r="BC43" s="15"/>
      <c r="BD43" s="15"/>
      <c r="BE43" s="15"/>
    </row>
    <row r="44" spans="1:57" ht="94.5" x14ac:dyDescent="0.25">
      <c r="A44" s="3" t="s">
        <v>59</v>
      </c>
      <c r="B44" s="33" t="s">
        <v>56</v>
      </c>
      <c r="C44" s="4" t="s">
        <v>117</v>
      </c>
      <c r="D44" s="51">
        <v>0</v>
      </c>
      <c r="E44" s="51">
        <v>0</v>
      </c>
      <c r="F44" s="51">
        <v>0</v>
      </c>
      <c r="G44" s="51">
        <v>0</v>
      </c>
      <c r="H44" s="51">
        <v>0</v>
      </c>
      <c r="I44" s="51">
        <v>0</v>
      </c>
      <c r="J44" s="51">
        <v>0</v>
      </c>
      <c r="K44" s="51">
        <v>0</v>
      </c>
      <c r="L44" s="51">
        <v>0</v>
      </c>
      <c r="M44" s="51">
        <v>0</v>
      </c>
      <c r="N44" s="51">
        <v>0</v>
      </c>
      <c r="O44" s="51">
        <v>0</v>
      </c>
      <c r="P44" s="51">
        <v>0</v>
      </c>
      <c r="Q44" s="51">
        <v>0</v>
      </c>
      <c r="R44" s="51">
        <v>0</v>
      </c>
      <c r="S44" s="51">
        <v>0</v>
      </c>
      <c r="T44" s="51">
        <v>0</v>
      </c>
      <c r="U44" s="51">
        <v>0</v>
      </c>
      <c r="V44" s="51">
        <v>0</v>
      </c>
      <c r="W44" s="51">
        <v>0</v>
      </c>
      <c r="X44" s="51">
        <v>0</v>
      </c>
      <c r="Y44" s="51">
        <v>0</v>
      </c>
      <c r="Z44" s="51">
        <v>0</v>
      </c>
      <c r="AA44" s="51">
        <v>0</v>
      </c>
      <c r="AB44" s="51">
        <v>0</v>
      </c>
      <c r="AC44" s="51">
        <v>0</v>
      </c>
      <c r="AD44" s="51">
        <v>0</v>
      </c>
      <c r="AE44" s="51">
        <v>0</v>
      </c>
      <c r="AF44" s="51">
        <v>0</v>
      </c>
      <c r="AG44" s="51">
        <v>0</v>
      </c>
      <c r="AH44" s="93">
        <v>0</v>
      </c>
      <c r="AI44" s="93">
        <v>0</v>
      </c>
      <c r="AJ44" s="93">
        <v>0</v>
      </c>
      <c r="AK44" s="93">
        <v>0</v>
      </c>
      <c r="AL44" s="93">
        <v>0</v>
      </c>
      <c r="AM44" s="93">
        <v>0</v>
      </c>
      <c r="AN44" s="15"/>
      <c r="AO44" s="15"/>
      <c r="AP44" s="15"/>
      <c r="AQ44" s="15"/>
      <c r="AR44" s="15"/>
      <c r="AS44" s="15"/>
      <c r="AT44" s="15"/>
      <c r="AU44" s="15"/>
      <c r="AV44" s="15"/>
      <c r="AW44" s="15"/>
      <c r="AX44" s="15"/>
      <c r="AY44" s="15"/>
      <c r="AZ44" s="15"/>
      <c r="BA44" s="15"/>
      <c r="BB44" s="15"/>
      <c r="BC44" s="15"/>
      <c r="BD44" s="15"/>
      <c r="BE44" s="15"/>
    </row>
    <row r="45" spans="1:57" ht="89.25" customHeight="1" x14ac:dyDescent="0.25">
      <c r="A45" s="3" t="s">
        <v>59</v>
      </c>
      <c r="B45" s="33" t="s">
        <v>57</v>
      </c>
      <c r="C45" s="4" t="s">
        <v>117</v>
      </c>
      <c r="D45" s="51">
        <v>0</v>
      </c>
      <c r="E45" s="51">
        <v>0</v>
      </c>
      <c r="F45" s="51">
        <v>0</v>
      </c>
      <c r="G45" s="51">
        <v>0</v>
      </c>
      <c r="H45" s="51">
        <v>0</v>
      </c>
      <c r="I45" s="51">
        <v>0</v>
      </c>
      <c r="J45" s="51">
        <v>0</v>
      </c>
      <c r="K45" s="51">
        <v>0</v>
      </c>
      <c r="L45" s="51">
        <v>0</v>
      </c>
      <c r="M45" s="51">
        <v>0</v>
      </c>
      <c r="N45" s="51">
        <v>0</v>
      </c>
      <c r="O45" s="51">
        <v>0</v>
      </c>
      <c r="P45" s="51">
        <v>0</v>
      </c>
      <c r="Q45" s="51">
        <v>0</v>
      </c>
      <c r="R45" s="51">
        <v>0</v>
      </c>
      <c r="S45" s="51">
        <v>0</v>
      </c>
      <c r="T45" s="51">
        <v>0</v>
      </c>
      <c r="U45" s="51">
        <v>0</v>
      </c>
      <c r="V45" s="51">
        <v>0</v>
      </c>
      <c r="W45" s="51">
        <v>0</v>
      </c>
      <c r="X45" s="51">
        <v>0</v>
      </c>
      <c r="Y45" s="51">
        <v>0</v>
      </c>
      <c r="Z45" s="51">
        <v>0</v>
      </c>
      <c r="AA45" s="51">
        <v>0</v>
      </c>
      <c r="AB45" s="51">
        <v>0</v>
      </c>
      <c r="AC45" s="51">
        <v>0</v>
      </c>
      <c r="AD45" s="51">
        <v>0</v>
      </c>
      <c r="AE45" s="51">
        <v>0</v>
      </c>
      <c r="AF45" s="51">
        <v>0</v>
      </c>
      <c r="AG45" s="51">
        <v>0</v>
      </c>
      <c r="AH45" s="93">
        <v>0</v>
      </c>
      <c r="AI45" s="93">
        <v>0</v>
      </c>
      <c r="AJ45" s="93">
        <v>0</v>
      </c>
      <c r="AK45" s="93">
        <v>0</v>
      </c>
      <c r="AL45" s="93">
        <v>0</v>
      </c>
      <c r="AM45" s="93">
        <v>0</v>
      </c>
      <c r="AN45" s="15"/>
      <c r="AO45" s="15"/>
      <c r="AP45" s="15"/>
      <c r="AQ45" s="15"/>
      <c r="AR45" s="15"/>
      <c r="AS45" s="15"/>
      <c r="AT45" s="15"/>
      <c r="AU45" s="15"/>
      <c r="AV45" s="15"/>
      <c r="AW45" s="15"/>
      <c r="AX45" s="15"/>
      <c r="AY45" s="15"/>
      <c r="AZ45" s="15"/>
      <c r="BA45" s="15"/>
      <c r="BB45" s="15"/>
      <c r="BC45" s="15"/>
      <c r="BD45" s="15"/>
      <c r="BE45" s="15"/>
    </row>
    <row r="46" spans="1:57" ht="101.25" customHeight="1" x14ac:dyDescent="0.25">
      <c r="A46" s="3" t="s">
        <v>59</v>
      </c>
      <c r="B46" s="33" t="s">
        <v>60</v>
      </c>
      <c r="C46" s="4" t="s">
        <v>117</v>
      </c>
      <c r="D46" s="51">
        <v>0</v>
      </c>
      <c r="E46" s="51">
        <v>0</v>
      </c>
      <c r="F46" s="51">
        <v>0</v>
      </c>
      <c r="G46" s="51">
        <v>0</v>
      </c>
      <c r="H46" s="51">
        <v>0</v>
      </c>
      <c r="I46" s="51">
        <v>0</v>
      </c>
      <c r="J46" s="51">
        <v>0</v>
      </c>
      <c r="K46" s="51">
        <v>0</v>
      </c>
      <c r="L46" s="51">
        <v>0</v>
      </c>
      <c r="M46" s="51">
        <v>0</v>
      </c>
      <c r="N46" s="51">
        <v>0</v>
      </c>
      <c r="O46" s="51">
        <v>0</v>
      </c>
      <c r="P46" s="51">
        <v>0</v>
      </c>
      <c r="Q46" s="51">
        <v>0</v>
      </c>
      <c r="R46" s="51">
        <v>0</v>
      </c>
      <c r="S46" s="51">
        <v>0</v>
      </c>
      <c r="T46" s="51">
        <v>0</v>
      </c>
      <c r="U46" s="51">
        <v>0</v>
      </c>
      <c r="V46" s="51">
        <v>0</v>
      </c>
      <c r="W46" s="51">
        <v>0</v>
      </c>
      <c r="X46" s="51">
        <v>0</v>
      </c>
      <c r="Y46" s="51">
        <v>0</v>
      </c>
      <c r="Z46" s="51">
        <v>0</v>
      </c>
      <c r="AA46" s="51">
        <v>0</v>
      </c>
      <c r="AB46" s="51">
        <v>0</v>
      </c>
      <c r="AC46" s="51">
        <v>0</v>
      </c>
      <c r="AD46" s="51">
        <v>0</v>
      </c>
      <c r="AE46" s="51">
        <v>0</v>
      </c>
      <c r="AF46" s="51">
        <v>0</v>
      </c>
      <c r="AG46" s="51">
        <v>0</v>
      </c>
      <c r="AH46" s="93">
        <v>0</v>
      </c>
      <c r="AI46" s="93">
        <v>0</v>
      </c>
      <c r="AJ46" s="93">
        <v>0</v>
      </c>
      <c r="AK46" s="93">
        <v>0</v>
      </c>
      <c r="AL46" s="93">
        <v>0</v>
      </c>
      <c r="AM46" s="93">
        <v>0</v>
      </c>
      <c r="AN46" s="15"/>
      <c r="AO46" s="15"/>
      <c r="AP46" s="15"/>
      <c r="AQ46" s="15"/>
      <c r="AR46" s="15"/>
      <c r="AS46" s="15"/>
      <c r="AT46" s="15"/>
      <c r="AU46" s="15"/>
      <c r="AV46" s="15"/>
      <c r="AW46" s="15"/>
      <c r="AX46" s="15"/>
      <c r="AY46" s="15"/>
      <c r="AZ46" s="15"/>
      <c r="BA46" s="15"/>
      <c r="BB46" s="15"/>
      <c r="BC46" s="15"/>
      <c r="BD46" s="15"/>
      <c r="BE46" s="15"/>
    </row>
    <row r="47" spans="1:57" ht="78.75" x14ac:dyDescent="0.25">
      <c r="A47" s="3" t="s">
        <v>61</v>
      </c>
      <c r="B47" s="33" t="s">
        <v>62</v>
      </c>
      <c r="C47" s="4" t="s">
        <v>117</v>
      </c>
      <c r="D47" s="51">
        <v>0</v>
      </c>
      <c r="E47" s="51">
        <v>0</v>
      </c>
      <c r="F47" s="51">
        <v>0</v>
      </c>
      <c r="G47" s="51">
        <v>0</v>
      </c>
      <c r="H47" s="51">
        <v>0</v>
      </c>
      <c r="I47" s="51">
        <v>0</v>
      </c>
      <c r="J47" s="51">
        <v>0</v>
      </c>
      <c r="K47" s="51">
        <v>0</v>
      </c>
      <c r="L47" s="51">
        <v>0</v>
      </c>
      <c r="M47" s="51">
        <v>0</v>
      </c>
      <c r="N47" s="51">
        <v>0</v>
      </c>
      <c r="O47" s="51">
        <v>0</v>
      </c>
      <c r="P47" s="51">
        <v>0</v>
      </c>
      <c r="Q47" s="51">
        <v>0</v>
      </c>
      <c r="R47" s="51">
        <v>0</v>
      </c>
      <c r="S47" s="51">
        <v>0</v>
      </c>
      <c r="T47" s="51">
        <v>0</v>
      </c>
      <c r="U47" s="51">
        <v>0</v>
      </c>
      <c r="V47" s="51">
        <v>0</v>
      </c>
      <c r="W47" s="51">
        <v>0</v>
      </c>
      <c r="X47" s="51">
        <v>0</v>
      </c>
      <c r="Y47" s="51">
        <v>0</v>
      </c>
      <c r="Z47" s="51">
        <v>0</v>
      </c>
      <c r="AA47" s="51">
        <v>0</v>
      </c>
      <c r="AB47" s="51">
        <v>0</v>
      </c>
      <c r="AC47" s="51">
        <v>0</v>
      </c>
      <c r="AD47" s="51">
        <v>0</v>
      </c>
      <c r="AE47" s="51">
        <v>0</v>
      </c>
      <c r="AF47" s="51">
        <v>0</v>
      </c>
      <c r="AG47" s="51">
        <v>0</v>
      </c>
      <c r="AH47" s="93">
        <v>0</v>
      </c>
      <c r="AI47" s="93">
        <v>0</v>
      </c>
      <c r="AJ47" s="93">
        <v>0</v>
      </c>
      <c r="AK47" s="93">
        <v>0</v>
      </c>
      <c r="AL47" s="93">
        <v>0</v>
      </c>
      <c r="AM47" s="93">
        <v>0</v>
      </c>
      <c r="AN47" s="15"/>
      <c r="AO47" s="15"/>
      <c r="AP47" s="15"/>
      <c r="AQ47" s="15"/>
      <c r="AR47" s="15"/>
      <c r="AS47" s="15"/>
      <c r="AT47" s="15"/>
      <c r="AU47" s="15"/>
      <c r="AV47" s="15"/>
      <c r="AW47" s="15"/>
      <c r="AX47" s="15"/>
      <c r="AY47" s="15"/>
      <c r="AZ47" s="15"/>
      <c r="BA47" s="15"/>
      <c r="BB47" s="15"/>
      <c r="BC47" s="15"/>
      <c r="BD47" s="15"/>
      <c r="BE47" s="15"/>
    </row>
    <row r="48" spans="1:57" ht="63" x14ac:dyDescent="0.25">
      <c r="A48" s="3" t="s">
        <v>63</v>
      </c>
      <c r="B48" s="33" t="s">
        <v>64</v>
      </c>
      <c r="C48" s="92" t="s">
        <v>117</v>
      </c>
      <c r="D48" s="51">
        <v>0</v>
      </c>
      <c r="E48" s="51">
        <v>0</v>
      </c>
      <c r="F48" s="51">
        <v>0</v>
      </c>
      <c r="G48" s="51">
        <v>0</v>
      </c>
      <c r="H48" s="51">
        <v>0</v>
      </c>
      <c r="I48" s="51">
        <v>0</v>
      </c>
      <c r="J48" s="51">
        <v>0</v>
      </c>
      <c r="K48" s="51">
        <v>0</v>
      </c>
      <c r="L48" s="51">
        <v>0</v>
      </c>
      <c r="M48" s="51">
        <v>0</v>
      </c>
      <c r="N48" s="51">
        <v>0</v>
      </c>
      <c r="O48" s="51">
        <v>0</v>
      </c>
      <c r="P48" s="51">
        <v>0</v>
      </c>
      <c r="Q48" s="51">
        <v>0</v>
      </c>
      <c r="R48" s="51">
        <v>0</v>
      </c>
      <c r="S48" s="51">
        <v>0</v>
      </c>
      <c r="T48" s="51">
        <v>0</v>
      </c>
      <c r="U48" s="51">
        <v>0</v>
      </c>
      <c r="V48" s="51">
        <v>0</v>
      </c>
      <c r="W48" s="51">
        <v>0</v>
      </c>
      <c r="X48" s="51">
        <v>0</v>
      </c>
      <c r="Y48" s="51">
        <v>0</v>
      </c>
      <c r="Z48" s="51">
        <v>0</v>
      </c>
      <c r="AA48" s="51">
        <v>0</v>
      </c>
      <c r="AB48" s="51">
        <v>0</v>
      </c>
      <c r="AC48" s="51">
        <v>0</v>
      </c>
      <c r="AD48" s="51">
        <v>0</v>
      </c>
      <c r="AE48" s="51">
        <v>0</v>
      </c>
      <c r="AF48" s="51">
        <v>0</v>
      </c>
      <c r="AG48" s="51">
        <v>0</v>
      </c>
      <c r="AH48" s="93">
        <v>0</v>
      </c>
      <c r="AI48" s="93">
        <v>0</v>
      </c>
      <c r="AJ48" s="93">
        <v>0</v>
      </c>
      <c r="AK48" s="93">
        <v>0</v>
      </c>
      <c r="AL48" s="93">
        <v>0</v>
      </c>
      <c r="AM48" s="93">
        <v>0</v>
      </c>
      <c r="AN48" s="15"/>
      <c r="AO48" s="15"/>
      <c r="AP48" s="15"/>
      <c r="AQ48" s="15"/>
      <c r="AR48" s="15"/>
      <c r="AS48" s="15"/>
      <c r="AT48" s="15"/>
      <c r="AU48" s="15"/>
      <c r="AV48" s="15"/>
      <c r="AW48" s="15"/>
      <c r="AX48" s="15"/>
      <c r="AY48" s="15"/>
      <c r="AZ48" s="15"/>
      <c r="BA48" s="15"/>
      <c r="BB48" s="15"/>
      <c r="BC48" s="15"/>
      <c r="BD48" s="15"/>
      <c r="BE48" s="15"/>
    </row>
    <row r="49" spans="1:57" ht="86.25" customHeight="1" x14ac:dyDescent="0.25">
      <c r="A49" s="3" t="s">
        <v>65</v>
      </c>
      <c r="B49" s="33" t="s">
        <v>66</v>
      </c>
      <c r="C49" s="4" t="s">
        <v>117</v>
      </c>
      <c r="D49" s="51">
        <v>0</v>
      </c>
      <c r="E49" s="51">
        <v>0</v>
      </c>
      <c r="F49" s="51">
        <v>0</v>
      </c>
      <c r="G49" s="51">
        <v>0</v>
      </c>
      <c r="H49" s="51">
        <v>0</v>
      </c>
      <c r="I49" s="51">
        <v>0</v>
      </c>
      <c r="J49" s="51">
        <v>0</v>
      </c>
      <c r="K49" s="51">
        <v>0</v>
      </c>
      <c r="L49" s="51">
        <v>0</v>
      </c>
      <c r="M49" s="51">
        <v>0</v>
      </c>
      <c r="N49" s="51">
        <v>0</v>
      </c>
      <c r="O49" s="51">
        <v>0</v>
      </c>
      <c r="P49" s="51">
        <v>0</v>
      </c>
      <c r="Q49" s="51">
        <v>0</v>
      </c>
      <c r="R49" s="51">
        <v>0</v>
      </c>
      <c r="S49" s="51">
        <v>0</v>
      </c>
      <c r="T49" s="51">
        <v>0</v>
      </c>
      <c r="U49" s="51">
        <v>0</v>
      </c>
      <c r="V49" s="51">
        <v>0</v>
      </c>
      <c r="W49" s="51">
        <v>0</v>
      </c>
      <c r="X49" s="51">
        <v>0</v>
      </c>
      <c r="Y49" s="51">
        <v>0</v>
      </c>
      <c r="Z49" s="51">
        <v>0</v>
      </c>
      <c r="AA49" s="51">
        <v>0</v>
      </c>
      <c r="AB49" s="51">
        <v>0</v>
      </c>
      <c r="AC49" s="51">
        <v>0</v>
      </c>
      <c r="AD49" s="51">
        <v>0</v>
      </c>
      <c r="AE49" s="51">
        <v>0</v>
      </c>
      <c r="AF49" s="51">
        <v>0</v>
      </c>
      <c r="AG49" s="51">
        <v>0</v>
      </c>
      <c r="AH49" s="93">
        <v>0</v>
      </c>
      <c r="AI49" s="93">
        <v>0</v>
      </c>
      <c r="AJ49" s="93">
        <v>0</v>
      </c>
      <c r="AK49" s="93">
        <v>0</v>
      </c>
      <c r="AL49" s="93">
        <v>0</v>
      </c>
      <c r="AM49" s="93">
        <v>0</v>
      </c>
      <c r="AN49" s="15"/>
      <c r="AO49" s="15"/>
      <c r="AP49" s="15"/>
      <c r="AQ49" s="15"/>
      <c r="AR49" s="15"/>
      <c r="AS49" s="15"/>
      <c r="AT49" s="15"/>
      <c r="AU49" s="15"/>
      <c r="AV49" s="15"/>
      <c r="AW49" s="15"/>
      <c r="AX49" s="15"/>
      <c r="AY49" s="15"/>
      <c r="AZ49" s="15"/>
      <c r="BA49" s="15"/>
      <c r="BB49" s="15"/>
      <c r="BC49" s="15"/>
      <c r="BD49" s="15"/>
      <c r="BE49" s="15"/>
    </row>
    <row r="50" spans="1:57" ht="31.5" x14ac:dyDescent="0.25">
      <c r="A50" s="3" t="s">
        <v>67</v>
      </c>
      <c r="B50" s="33" t="s">
        <v>68</v>
      </c>
      <c r="C50" s="4" t="s">
        <v>117</v>
      </c>
      <c r="D50" s="52">
        <f t="shared" ref="D50:AA50" si="6">D51+D55+D58</f>
        <v>0</v>
      </c>
      <c r="E50" s="52">
        <f t="shared" si="6"/>
        <v>0</v>
      </c>
      <c r="F50" s="52">
        <f t="shared" si="6"/>
        <v>0</v>
      </c>
      <c r="G50" s="52">
        <f t="shared" si="6"/>
        <v>0</v>
      </c>
      <c r="H50" s="52">
        <f t="shared" si="6"/>
        <v>0</v>
      </c>
      <c r="I50" s="52">
        <f t="shared" si="6"/>
        <v>805</v>
      </c>
      <c r="J50" s="52">
        <f t="shared" ref="D50:AG51" si="7">J52</f>
        <v>0</v>
      </c>
      <c r="K50" s="52">
        <f t="shared" si="7"/>
        <v>0</v>
      </c>
      <c r="L50" s="52">
        <f t="shared" si="7"/>
        <v>0</v>
      </c>
      <c r="M50" s="52">
        <f t="shared" si="7"/>
        <v>0</v>
      </c>
      <c r="N50" s="52">
        <f t="shared" si="7"/>
        <v>0</v>
      </c>
      <c r="O50" s="52">
        <f t="shared" si="6"/>
        <v>576</v>
      </c>
      <c r="P50" s="52">
        <f t="shared" si="7"/>
        <v>0</v>
      </c>
      <c r="Q50" s="52">
        <f t="shared" si="7"/>
        <v>0</v>
      </c>
      <c r="R50" s="52">
        <f t="shared" si="7"/>
        <v>0</v>
      </c>
      <c r="S50" s="52">
        <f t="shared" si="7"/>
        <v>0</v>
      </c>
      <c r="T50" s="52">
        <f t="shared" si="7"/>
        <v>0</v>
      </c>
      <c r="U50" s="52">
        <f t="shared" si="6"/>
        <v>482</v>
      </c>
      <c r="V50" s="52">
        <f t="shared" si="7"/>
        <v>0</v>
      </c>
      <c r="W50" s="52">
        <f t="shared" si="7"/>
        <v>0</v>
      </c>
      <c r="X50" s="52">
        <f t="shared" si="7"/>
        <v>0</v>
      </c>
      <c r="Y50" s="52">
        <f t="shared" si="7"/>
        <v>0</v>
      </c>
      <c r="Z50" s="52">
        <f t="shared" si="7"/>
        <v>0</v>
      </c>
      <c r="AA50" s="52">
        <f t="shared" si="6"/>
        <v>467</v>
      </c>
      <c r="AB50" s="52">
        <f t="shared" si="7"/>
        <v>0</v>
      </c>
      <c r="AC50" s="52">
        <f t="shared" si="7"/>
        <v>0</v>
      </c>
      <c r="AD50" s="52">
        <f t="shared" si="7"/>
        <v>0</v>
      </c>
      <c r="AE50" s="52">
        <f t="shared" si="7"/>
        <v>0</v>
      </c>
      <c r="AF50" s="52">
        <f t="shared" si="7"/>
        <v>0</v>
      </c>
      <c r="AG50" s="52">
        <f t="shared" ref="AG50" si="8">AG51+AG55+AG58</f>
        <v>431</v>
      </c>
      <c r="AH50" s="94">
        <f t="shared" ref="AH50:AM51" si="9">AH52</f>
        <v>0</v>
      </c>
      <c r="AI50" s="94">
        <f t="shared" si="9"/>
        <v>0</v>
      </c>
      <c r="AJ50" s="94">
        <f t="shared" si="9"/>
        <v>0</v>
      </c>
      <c r="AK50" s="94">
        <f t="shared" si="9"/>
        <v>0</v>
      </c>
      <c r="AL50" s="94">
        <f t="shared" si="9"/>
        <v>0</v>
      </c>
      <c r="AM50" s="94">
        <f t="shared" ref="AM50" si="10">AM51+AM55+AM58</f>
        <v>454</v>
      </c>
      <c r="AN50" s="15"/>
      <c r="AO50" s="15"/>
      <c r="AP50" s="15"/>
      <c r="AQ50" s="15"/>
      <c r="AR50" s="15"/>
      <c r="AS50" s="15"/>
      <c r="AT50" s="15"/>
      <c r="AU50" s="15"/>
      <c r="AV50" s="15"/>
      <c r="AW50" s="15"/>
      <c r="AX50" s="15"/>
      <c r="AY50" s="15"/>
      <c r="AZ50" s="15"/>
      <c r="BA50" s="15"/>
      <c r="BB50" s="15"/>
      <c r="BC50" s="15"/>
      <c r="BD50" s="15"/>
      <c r="BE50" s="15"/>
    </row>
    <row r="51" spans="1:57" ht="66" customHeight="1" x14ac:dyDescent="0.25">
      <c r="A51" s="3" t="s">
        <v>69</v>
      </c>
      <c r="B51" s="33" t="s">
        <v>70</v>
      </c>
      <c r="C51" s="4" t="s">
        <v>117</v>
      </c>
      <c r="D51" s="52">
        <f t="shared" si="7"/>
        <v>0</v>
      </c>
      <c r="E51" s="52">
        <f t="shared" si="7"/>
        <v>0</v>
      </c>
      <c r="F51" s="52">
        <f t="shared" si="7"/>
        <v>0</v>
      </c>
      <c r="G51" s="52">
        <f t="shared" si="7"/>
        <v>0</v>
      </c>
      <c r="H51" s="52">
        <f t="shared" si="7"/>
        <v>0</v>
      </c>
      <c r="I51" s="52">
        <f t="shared" si="7"/>
        <v>2</v>
      </c>
      <c r="J51" s="52">
        <f t="shared" si="7"/>
        <v>0</v>
      </c>
      <c r="K51" s="52">
        <f t="shared" si="7"/>
        <v>0</v>
      </c>
      <c r="L51" s="52">
        <f t="shared" si="7"/>
        <v>0</v>
      </c>
      <c r="M51" s="52">
        <f t="shared" si="7"/>
        <v>0</v>
      </c>
      <c r="N51" s="52">
        <f t="shared" si="7"/>
        <v>0</v>
      </c>
      <c r="O51" s="52">
        <f t="shared" si="7"/>
        <v>0</v>
      </c>
      <c r="P51" s="52">
        <f t="shared" si="7"/>
        <v>0</v>
      </c>
      <c r="Q51" s="52">
        <f t="shared" si="7"/>
        <v>0</v>
      </c>
      <c r="R51" s="52">
        <f t="shared" si="7"/>
        <v>0</v>
      </c>
      <c r="S51" s="52">
        <f t="shared" si="7"/>
        <v>0</v>
      </c>
      <c r="T51" s="52">
        <f t="shared" si="7"/>
        <v>0</v>
      </c>
      <c r="U51" s="52">
        <f t="shared" si="7"/>
        <v>0</v>
      </c>
      <c r="V51" s="52">
        <f t="shared" si="7"/>
        <v>0</v>
      </c>
      <c r="W51" s="52">
        <f t="shared" si="7"/>
        <v>0</v>
      </c>
      <c r="X51" s="52">
        <f t="shared" si="7"/>
        <v>0</v>
      </c>
      <c r="Y51" s="52">
        <f t="shared" si="7"/>
        <v>0</v>
      </c>
      <c r="Z51" s="52">
        <f t="shared" si="7"/>
        <v>0</v>
      </c>
      <c r="AA51" s="52">
        <f t="shared" si="7"/>
        <v>0</v>
      </c>
      <c r="AB51" s="52">
        <f t="shared" si="7"/>
        <v>0</v>
      </c>
      <c r="AC51" s="52">
        <f t="shared" si="7"/>
        <v>0</v>
      </c>
      <c r="AD51" s="52">
        <f t="shared" si="7"/>
        <v>0</v>
      </c>
      <c r="AE51" s="52">
        <f t="shared" si="7"/>
        <v>0</v>
      </c>
      <c r="AF51" s="52">
        <f t="shared" si="7"/>
        <v>0</v>
      </c>
      <c r="AG51" s="52">
        <f t="shared" si="7"/>
        <v>0</v>
      </c>
      <c r="AH51" s="94">
        <f t="shared" si="9"/>
        <v>0</v>
      </c>
      <c r="AI51" s="94">
        <f t="shared" si="9"/>
        <v>0</v>
      </c>
      <c r="AJ51" s="94">
        <f t="shared" si="9"/>
        <v>0</v>
      </c>
      <c r="AK51" s="94">
        <f t="shared" si="9"/>
        <v>0</v>
      </c>
      <c r="AL51" s="94">
        <f t="shared" si="9"/>
        <v>0</v>
      </c>
      <c r="AM51" s="94">
        <f t="shared" si="9"/>
        <v>0</v>
      </c>
      <c r="AN51" s="15"/>
      <c r="AO51" s="15"/>
      <c r="AP51" s="15"/>
      <c r="AQ51" s="15"/>
      <c r="AR51" s="15"/>
      <c r="AS51" s="15"/>
      <c r="AT51" s="15"/>
      <c r="AU51" s="15"/>
      <c r="AV51" s="15"/>
      <c r="AW51" s="15"/>
      <c r="AX51" s="15"/>
      <c r="AY51" s="15"/>
      <c r="AZ51" s="15"/>
      <c r="BA51" s="15"/>
      <c r="BB51" s="15"/>
      <c r="BC51" s="15"/>
      <c r="BD51" s="15"/>
      <c r="BE51" s="15"/>
    </row>
    <row r="52" spans="1:57" ht="42" customHeight="1" x14ac:dyDescent="0.25">
      <c r="A52" s="3" t="s">
        <v>71</v>
      </c>
      <c r="B52" s="33" t="s">
        <v>72</v>
      </c>
      <c r="C52" s="4" t="s">
        <v>117</v>
      </c>
      <c r="D52" s="52">
        <f t="shared" ref="D52:I52" si="11">SUM(D53:D53)</f>
        <v>0</v>
      </c>
      <c r="E52" s="52">
        <f t="shared" si="11"/>
        <v>0</v>
      </c>
      <c r="F52" s="52">
        <f t="shared" si="11"/>
        <v>0</v>
      </c>
      <c r="G52" s="52">
        <f t="shared" si="11"/>
        <v>0</v>
      </c>
      <c r="H52" s="52">
        <f t="shared" si="11"/>
        <v>0</v>
      </c>
      <c r="I52" s="52">
        <f t="shared" si="11"/>
        <v>2</v>
      </c>
      <c r="J52" s="52">
        <f t="shared" ref="J52:AM52" si="12">SUM(J53:J53)</f>
        <v>0</v>
      </c>
      <c r="K52" s="52">
        <f t="shared" si="12"/>
        <v>0</v>
      </c>
      <c r="L52" s="52">
        <f t="shared" si="12"/>
        <v>0</v>
      </c>
      <c r="M52" s="52">
        <f t="shared" si="12"/>
        <v>0</v>
      </c>
      <c r="N52" s="52">
        <f t="shared" si="12"/>
        <v>0</v>
      </c>
      <c r="O52" s="52">
        <f t="shared" si="12"/>
        <v>0</v>
      </c>
      <c r="P52" s="52">
        <f t="shared" si="12"/>
        <v>0</v>
      </c>
      <c r="Q52" s="52">
        <f t="shared" si="12"/>
        <v>0</v>
      </c>
      <c r="R52" s="52">
        <f t="shared" si="12"/>
        <v>0</v>
      </c>
      <c r="S52" s="52">
        <f t="shared" si="12"/>
        <v>0</v>
      </c>
      <c r="T52" s="52">
        <f t="shared" si="12"/>
        <v>0</v>
      </c>
      <c r="U52" s="52">
        <f t="shared" si="12"/>
        <v>0</v>
      </c>
      <c r="V52" s="52">
        <f t="shared" si="12"/>
        <v>0</v>
      </c>
      <c r="W52" s="52">
        <f t="shared" si="12"/>
        <v>0</v>
      </c>
      <c r="X52" s="52">
        <f t="shared" si="12"/>
        <v>0</v>
      </c>
      <c r="Y52" s="52">
        <f t="shared" si="12"/>
        <v>0</v>
      </c>
      <c r="Z52" s="52">
        <f t="shared" si="12"/>
        <v>0</v>
      </c>
      <c r="AA52" s="52">
        <f t="shared" si="12"/>
        <v>0</v>
      </c>
      <c r="AB52" s="52">
        <f t="shared" si="12"/>
        <v>0</v>
      </c>
      <c r="AC52" s="52">
        <f t="shared" si="12"/>
        <v>0</v>
      </c>
      <c r="AD52" s="52">
        <f t="shared" si="12"/>
        <v>0</v>
      </c>
      <c r="AE52" s="52">
        <f t="shared" si="12"/>
        <v>0</v>
      </c>
      <c r="AF52" s="52">
        <f t="shared" si="12"/>
        <v>0</v>
      </c>
      <c r="AG52" s="52">
        <f t="shared" si="12"/>
        <v>0</v>
      </c>
      <c r="AH52" s="94">
        <f t="shared" si="12"/>
        <v>0</v>
      </c>
      <c r="AI52" s="94">
        <f t="shared" si="12"/>
        <v>0</v>
      </c>
      <c r="AJ52" s="94">
        <f t="shared" si="12"/>
        <v>0</v>
      </c>
      <c r="AK52" s="94">
        <f t="shared" si="12"/>
        <v>0</v>
      </c>
      <c r="AL52" s="94">
        <f t="shared" si="12"/>
        <v>0</v>
      </c>
      <c r="AM52" s="94">
        <f t="shared" si="12"/>
        <v>0</v>
      </c>
      <c r="AN52" s="15"/>
      <c r="AO52" s="15"/>
      <c r="AP52" s="15"/>
      <c r="AQ52" s="15"/>
      <c r="AR52" s="15"/>
      <c r="AS52" s="15"/>
      <c r="AT52" s="15"/>
      <c r="AU52" s="15"/>
      <c r="AV52" s="15"/>
      <c r="AW52" s="15"/>
      <c r="AX52" s="15"/>
      <c r="AY52" s="15"/>
      <c r="AZ52" s="15"/>
      <c r="BA52" s="15"/>
      <c r="BB52" s="15"/>
      <c r="BC52" s="15"/>
      <c r="BD52" s="15"/>
      <c r="BE52" s="15"/>
    </row>
    <row r="53" spans="1:57" ht="38.25" customHeight="1" x14ac:dyDescent="0.25">
      <c r="A53" s="3" t="s">
        <v>71</v>
      </c>
      <c r="B53" s="33" t="s">
        <v>494</v>
      </c>
      <c r="C53" s="10" t="s">
        <v>495</v>
      </c>
      <c r="D53" s="52">
        <v>0</v>
      </c>
      <c r="E53" s="52">
        <v>0</v>
      </c>
      <c r="F53" s="52">
        <v>0</v>
      </c>
      <c r="G53" s="52">
        <v>0</v>
      </c>
      <c r="H53" s="52">
        <v>0</v>
      </c>
      <c r="I53" s="52">
        <v>2</v>
      </c>
      <c r="J53" s="52">
        <v>0</v>
      </c>
      <c r="K53" s="52">
        <v>0</v>
      </c>
      <c r="L53" s="52">
        <v>0</v>
      </c>
      <c r="M53" s="52">
        <v>0</v>
      </c>
      <c r="N53" s="52">
        <v>0</v>
      </c>
      <c r="O53" s="52">
        <v>0</v>
      </c>
      <c r="P53" s="52">
        <v>0</v>
      </c>
      <c r="Q53" s="52">
        <v>0</v>
      </c>
      <c r="R53" s="52">
        <v>0</v>
      </c>
      <c r="S53" s="52">
        <v>0</v>
      </c>
      <c r="T53" s="52">
        <v>0</v>
      </c>
      <c r="U53" s="52">
        <v>0</v>
      </c>
      <c r="V53" s="52">
        <v>0</v>
      </c>
      <c r="W53" s="52">
        <v>0</v>
      </c>
      <c r="X53" s="52">
        <v>0</v>
      </c>
      <c r="Y53" s="52">
        <v>0</v>
      </c>
      <c r="Z53" s="52">
        <v>0</v>
      </c>
      <c r="AA53" s="52">
        <v>0</v>
      </c>
      <c r="AB53" s="52">
        <v>0</v>
      </c>
      <c r="AC53" s="52">
        <v>0</v>
      </c>
      <c r="AD53" s="52">
        <v>0</v>
      </c>
      <c r="AE53" s="52">
        <v>0</v>
      </c>
      <c r="AF53" s="52">
        <v>0</v>
      </c>
      <c r="AG53" s="52">
        <v>0</v>
      </c>
      <c r="AH53" s="94">
        <v>0</v>
      </c>
      <c r="AI53" s="94">
        <v>0</v>
      </c>
      <c r="AJ53" s="94">
        <v>0</v>
      </c>
      <c r="AK53" s="94">
        <v>0</v>
      </c>
      <c r="AL53" s="94">
        <v>0</v>
      </c>
      <c r="AM53" s="94">
        <v>0</v>
      </c>
      <c r="AN53" s="15"/>
      <c r="AO53" s="15"/>
      <c r="AP53" s="15"/>
      <c r="AQ53" s="15"/>
      <c r="AR53" s="15"/>
      <c r="AS53" s="15"/>
      <c r="AT53" s="15"/>
      <c r="AU53" s="15"/>
      <c r="AV53" s="15"/>
      <c r="AW53" s="15"/>
      <c r="AX53" s="15"/>
      <c r="AY53" s="15"/>
      <c r="AZ53" s="15"/>
      <c r="BA53" s="15"/>
      <c r="BB53" s="15"/>
      <c r="BC53" s="15"/>
      <c r="BD53" s="15"/>
      <c r="BE53" s="15"/>
    </row>
    <row r="54" spans="1:57" ht="151.5" customHeight="1" x14ac:dyDescent="0.25">
      <c r="A54" s="3" t="s">
        <v>73</v>
      </c>
      <c r="B54" s="33" t="s">
        <v>74</v>
      </c>
      <c r="C54" s="4" t="s">
        <v>117</v>
      </c>
      <c r="D54" s="51">
        <v>0</v>
      </c>
      <c r="E54" s="51">
        <v>0</v>
      </c>
      <c r="F54" s="51">
        <v>0</v>
      </c>
      <c r="G54" s="51">
        <v>0</v>
      </c>
      <c r="H54" s="51">
        <v>0</v>
      </c>
      <c r="I54" s="51">
        <v>0</v>
      </c>
      <c r="J54" s="51">
        <v>0</v>
      </c>
      <c r="K54" s="51">
        <v>0</v>
      </c>
      <c r="L54" s="51">
        <v>0</v>
      </c>
      <c r="M54" s="51">
        <v>0</v>
      </c>
      <c r="N54" s="51">
        <v>0</v>
      </c>
      <c r="O54" s="51">
        <v>0</v>
      </c>
      <c r="P54" s="51">
        <v>0</v>
      </c>
      <c r="Q54" s="51">
        <v>0</v>
      </c>
      <c r="R54" s="51">
        <v>0</v>
      </c>
      <c r="S54" s="51">
        <v>0</v>
      </c>
      <c r="T54" s="51">
        <v>0</v>
      </c>
      <c r="U54" s="51">
        <v>0</v>
      </c>
      <c r="V54" s="51">
        <v>0</v>
      </c>
      <c r="W54" s="51">
        <v>0</v>
      </c>
      <c r="X54" s="51">
        <v>0</v>
      </c>
      <c r="Y54" s="51">
        <v>0</v>
      </c>
      <c r="Z54" s="51">
        <v>0</v>
      </c>
      <c r="AA54" s="51">
        <v>0</v>
      </c>
      <c r="AB54" s="51">
        <v>0</v>
      </c>
      <c r="AC54" s="51">
        <v>0</v>
      </c>
      <c r="AD54" s="51">
        <v>0</v>
      </c>
      <c r="AE54" s="51">
        <v>0</v>
      </c>
      <c r="AF54" s="51">
        <v>0</v>
      </c>
      <c r="AG54" s="51">
        <v>0</v>
      </c>
      <c r="AH54" s="93">
        <v>0</v>
      </c>
      <c r="AI54" s="93">
        <v>0</v>
      </c>
      <c r="AJ54" s="93">
        <v>0</v>
      </c>
      <c r="AK54" s="93">
        <v>0</v>
      </c>
      <c r="AL54" s="93">
        <v>0</v>
      </c>
      <c r="AM54" s="93">
        <v>0</v>
      </c>
      <c r="AN54" s="15"/>
      <c r="AO54" s="15"/>
      <c r="AP54" s="15"/>
      <c r="AQ54" s="15"/>
      <c r="AR54" s="15"/>
      <c r="AS54" s="15"/>
      <c r="AT54" s="15"/>
      <c r="AU54" s="15"/>
      <c r="AV54" s="15"/>
      <c r="AW54" s="15"/>
      <c r="AX54" s="15"/>
      <c r="AY54" s="15"/>
      <c r="AZ54" s="15"/>
      <c r="BA54" s="15"/>
      <c r="BB54" s="15"/>
      <c r="BC54" s="15"/>
      <c r="BD54" s="15"/>
      <c r="BE54" s="15"/>
    </row>
    <row r="55" spans="1:57" ht="47.25" x14ac:dyDescent="0.25">
      <c r="A55" s="3" t="s">
        <v>75</v>
      </c>
      <c r="B55" s="33" t="s">
        <v>76</v>
      </c>
      <c r="C55" s="4" t="s">
        <v>117</v>
      </c>
      <c r="D55" s="51">
        <v>0</v>
      </c>
      <c r="E55" s="51">
        <v>0</v>
      </c>
      <c r="F55" s="51">
        <v>0</v>
      </c>
      <c r="G55" s="51">
        <v>0</v>
      </c>
      <c r="H55" s="51">
        <v>0</v>
      </c>
      <c r="I55" s="51">
        <v>0</v>
      </c>
      <c r="J55" s="51">
        <v>0</v>
      </c>
      <c r="K55" s="51">
        <v>0</v>
      </c>
      <c r="L55" s="51">
        <v>0</v>
      </c>
      <c r="M55" s="51">
        <v>0</v>
      </c>
      <c r="N55" s="51">
        <v>0</v>
      </c>
      <c r="O55" s="51">
        <v>0</v>
      </c>
      <c r="P55" s="51">
        <v>0</v>
      </c>
      <c r="Q55" s="51">
        <v>0</v>
      </c>
      <c r="R55" s="51">
        <v>0</v>
      </c>
      <c r="S55" s="51">
        <v>0</v>
      </c>
      <c r="T55" s="51">
        <v>0</v>
      </c>
      <c r="U55" s="51">
        <v>0</v>
      </c>
      <c r="V55" s="51">
        <v>0</v>
      </c>
      <c r="W55" s="51">
        <v>0</v>
      </c>
      <c r="X55" s="51">
        <v>0</v>
      </c>
      <c r="Y55" s="51">
        <v>0</v>
      </c>
      <c r="Z55" s="51">
        <v>0</v>
      </c>
      <c r="AA55" s="51">
        <v>0</v>
      </c>
      <c r="AB55" s="51">
        <v>0</v>
      </c>
      <c r="AC55" s="51">
        <v>0</v>
      </c>
      <c r="AD55" s="51">
        <v>0</v>
      </c>
      <c r="AE55" s="51">
        <v>0</v>
      </c>
      <c r="AF55" s="51">
        <v>0</v>
      </c>
      <c r="AG55" s="51">
        <v>0</v>
      </c>
      <c r="AH55" s="93">
        <v>0</v>
      </c>
      <c r="AI55" s="93">
        <v>0</v>
      </c>
      <c r="AJ55" s="93">
        <v>0</v>
      </c>
      <c r="AK55" s="93">
        <v>0</v>
      </c>
      <c r="AL55" s="93">
        <v>0</v>
      </c>
      <c r="AM55" s="93">
        <v>0</v>
      </c>
      <c r="AN55" s="15"/>
      <c r="AO55" s="15"/>
      <c r="AP55" s="15"/>
      <c r="AQ55" s="15"/>
      <c r="AR55" s="15"/>
      <c r="AS55" s="15"/>
      <c r="AT55" s="15"/>
      <c r="AU55" s="15"/>
      <c r="AV55" s="15"/>
      <c r="AW55" s="15"/>
      <c r="AX55" s="15"/>
      <c r="AY55" s="15"/>
      <c r="AZ55" s="15"/>
      <c r="BA55" s="15"/>
      <c r="BB55" s="15"/>
      <c r="BC55" s="15"/>
      <c r="BD55" s="15"/>
      <c r="BE55" s="15"/>
    </row>
    <row r="56" spans="1:57" ht="31.5" x14ac:dyDescent="0.25">
      <c r="A56" s="3" t="s">
        <v>77</v>
      </c>
      <c r="B56" s="33" t="s">
        <v>78</v>
      </c>
      <c r="C56" s="4" t="s">
        <v>117</v>
      </c>
      <c r="D56" s="51">
        <v>0</v>
      </c>
      <c r="E56" s="51">
        <v>0</v>
      </c>
      <c r="F56" s="51">
        <v>0</v>
      </c>
      <c r="G56" s="51">
        <v>0</v>
      </c>
      <c r="H56" s="51">
        <v>0</v>
      </c>
      <c r="I56" s="51">
        <v>0</v>
      </c>
      <c r="J56" s="51">
        <v>0</v>
      </c>
      <c r="K56" s="51">
        <v>0</v>
      </c>
      <c r="L56" s="51">
        <v>0</v>
      </c>
      <c r="M56" s="51">
        <v>0</v>
      </c>
      <c r="N56" s="51">
        <v>0</v>
      </c>
      <c r="O56" s="51">
        <v>0</v>
      </c>
      <c r="P56" s="51">
        <v>0</v>
      </c>
      <c r="Q56" s="51">
        <v>0</v>
      </c>
      <c r="R56" s="51">
        <v>0</v>
      </c>
      <c r="S56" s="51">
        <v>0</v>
      </c>
      <c r="T56" s="51">
        <v>0</v>
      </c>
      <c r="U56" s="51">
        <v>0</v>
      </c>
      <c r="V56" s="51">
        <v>0</v>
      </c>
      <c r="W56" s="51">
        <v>0</v>
      </c>
      <c r="X56" s="51">
        <v>0</v>
      </c>
      <c r="Y56" s="51">
        <v>0</v>
      </c>
      <c r="Z56" s="51">
        <v>0</v>
      </c>
      <c r="AA56" s="51">
        <v>0</v>
      </c>
      <c r="AB56" s="51">
        <v>0</v>
      </c>
      <c r="AC56" s="51">
        <v>0</v>
      </c>
      <c r="AD56" s="51">
        <v>0</v>
      </c>
      <c r="AE56" s="51">
        <v>0</v>
      </c>
      <c r="AF56" s="51">
        <v>0</v>
      </c>
      <c r="AG56" s="51">
        <v>0</v>
      </c>
      <c r="AH56" s="93">
        <v>0</v>
      </c>
      <c r="AI56" s="93">
        <v>0</v>
      </c>
      <c r="AJ56" s="93">
        <v>0</v>
      </c>
      <c r="AK56" s="93">
        <v>0</v>
      </c>
      <c r="AL56" s="93">
        <v>0</v>
      </c>
      <c r="AM56" s="93">
        <v>0</v>
      </c>
      <c r="AN56" s="15"/>
      <c r="AO56" s="15"/>
      <c r="AP56" s="15"/>
      <c r="AQ56" s="15"/>
      <c r="AR56" s="15"/>
      <c r="AS56" s="15"/>
      <c r="AT56" s="15"/>
      <c r="AU56" s="15"/>
      <c r="AV56" s="15"/>
      <c r="AW56" s="15"/>
      <c r="AX56" s="15"/>
      <c r="AY56" s="15"/>
      <c r="AZ56" s="15"/>
      <c r="BA56" s="15"/>
      <c r="BB56" s="15"/>
      <c r="BC56" s="15"/>
      <c r="BD56" s="15"/>
      <c r="BE56" s="15"/>
    </row>
    <row r="57" spans="1:57" ht="31.5" x14ac:dyDescent="0.25">
      <c r="A57" s="3" t="s">
        <v>79</v>
      </c>
      <c r="B57" s="33" t="s">
        <v>80</v>
      </c>
      <c r="C57" s="4" t="s">
        <v>117</v>
      </c>
      <c r="D57" s="51">
        <v>0</v>
      </c>
      <c r="E57" s="51">
        <v>0</v>
      </c>
      <c r="F57" s="51">
        <v>0</v>
      </c>
      <c r="G57" s="51">
        <v>0</v>
      </c>
      <c r="H57" s="51">
        <v>0</v>
      </c>
      <c r="I57" s="51">
        <v>0</v>
      </c>
      <c r="J57" s="51">
        <v>0</v>
      </c>
      <c r="K57" s="51">
        <v>0</v>
      </c>
      <c r="L57" s="51">
        <v>0</v>
      </c>
      <c r="M57" s="51">
        <v>0</v>
      </c>
      <c r="N57" s="51">
        <v>0</v>
      </c>
      <c r="O57" s="51">
        <v>0</v>
      </c>
      <c r="P57" s="51">
        <v>0</v>
      </c>
      <c r="Q57" s="51">
        <v>0</v>
      </c>
      <c r="R57" s="51">
        <v>0</v>
      </c>
      <c r="S57" s="51">
        <v>0</v>
      </c>
      <c r="T57" s="51">
        <v>0</v>
      </c>
      <c r="U57" s="51">
        <v>0</v>
      </c>
      <c r="V57" s="51">
        <v>0</v>
      </c>
      <c r="W57" s="51">
        <v>0</v>
      </c>
      <c r="X57" s="51">
        <v>0</v>
      </c>
      <c r="Y57" s="51">
        <v>0</v>
      </c>
      <c r="Z57" s="51">
        <v>0</v>
      </c>
      <c r="AA57" s="51">
        <v>0</v>
      </c>
      <c r="AB57" s="51">
        <v>0</v>
      </c>
      <c r="AC57" s="51">
        <v>0</v>
      </c>
      <c r="AD57" s="51">
        <v>0</v>
      </c>
      <c r="AE57" s="51">
        <v>0</v>
      </c>
      <c r="AF57" s="51">
        <v>0</v>
      </c>
      <c r="AG57" s="51">
        <v>0</v>
      </c>
      <c r="AH57" s="93">
        <v>0</v>
      </c>
      <c r="AI57" s="93">
        <v>0</v>
      </c>
      <c r="AJ57" s="93">
        <v>0</v>
      </c>
      <c r="AK57" s="93">
        <v>0</v>
      </c>
      <c r="AL57" s="93">
        <v>0</v>
      </c>
      <c r="AM57" s="93">
        <v>0</v>
      </c>
      <c r="AN57" s="15"/>
      <c r="AO57" s="15"/>
      <c r="AP57" s="15"/>
      <c r="AQ57" s="15"/>
      <c r="AR57" s="15"/>
      <c r="AS57" s="15"/>
      <c r="AT57" s="15"/>
      <c r="AU57" s="15"/>
      <c r="AV57" s="15"/>
      <c r="AW57" s="15"/>
      <c r="AX57" s="15"/>
      <c r="AY57" s="15"/>
      <c r="AZ57" s="15"/>
      <c r="BA57" s="15"/>
      <c r="BB57" s="15"/>
      <c r="BC57" s="15"/>
      <c r="BD57" s="15"/>
      <c r="BE57" s="15"/>
    </row>
    <row r="58" spans="1:57" ht="31.5" x14ac:dyDescent="0.25">
      <c r="A58" s="3" t="s">
        <v>81</v>
      </c>
      <c r="B58" s="33" t="s">
        <v>82</v>
      </c>
      <c r="C58" s="4" t="s">
        <v>117</v>
      </c>
      <c r="D58" s="51">
        <v>0</v>
      </c>
      <c r="E58" s="51">
        <v>0</v>
      </c>
      <c r="F58" s="51">
        <v>0</v>
      </c>
      <c r="G58" s="51">
        <v>0</v>
      </c>
      <c r="H58" s="51">
        <v>0</v>
      </c>
      <c r="I58" s="51">
        <f>I60+I61</f>
        <v>803</v>
      </c>
      <c r="J58" s="51">
        <v>0</v>
      </c>
      <c r="K58" s="51">
        <v>0</v>
      </c>
      <c r="L58" s="51">
        <v>0</v>
      </c>
      <c r="M58" s="51">
        <v>0</v>
      </c>
      <c r="N58" s="51">
        <v>0</v>
      </c>
      <c r="O58" s="51">
        <f>O60+O61</f>
        <v>576</v>
      </c>
      <c r="P58" s="51">
        <v>0</v>
      </c>
      <c r="Q58" s="51">
        <v>0</v>
      </c>
      <c r="R58" s="51">
        <v>0</v>
      </c>
      <c r="S58" s="51">
        <v>0</v>
      </c>
      <c r="T58" s="51">
        <v>0</v>
      </c>
      <c r="U58" s="51">
        <f>U60+U61</f>
        <v>482</v>
      </c>
      <c r="V58" s="51">
        <v>0</v>
      </c>
      <c r="W58" s="51">
        <v>0</v>
      </c>
      <c r="X58" s="51">
        <v>0</v>
      </c>
      <c r="Y58" s="51">
        <v>0</v>
      </c>
      <c r="Z58" s="51">
        <v>0</v>
      </c>
      <c r="AA58" s="51">
        <f>AA60+AA61</f>
        <v>467</v>
      </c>
      <c r="AB58" s="51">
        <v>0</v>
      </c>
      <c r="AC58" s="51">
        <v>0</v>
      </c>
      <c r="AD58" s="51">
        <v>0</v>
      </c>
      <c r="AE58" s="51">
        <v>0</v>
      </c>
      <c r="AF58" s="51">
        <v>0</v>
      </c>
      <c r="AG58" s="51">
        <f>AG60+AG61</f>
        <v>431</v>
      </c>
      <c r="AH58" s="93">
        <v>0</v>
      </c>
      <c r="AI58" s="93">
        <v>0</v>
      </c>
      <c r="AJ58" s="93">
        <v>0</v>
      </c>
      <c r="AK58" s="93">
        <v>0</v>
      </c>
      <c r="AL58" s="93">
        <v>0</v>
      </c>
      <c r="AM58" s="93">
        <f>AM60+AM61</f>
        <v>454</v>
      </c>
      <c r="AN58" s="15"/>
      <c r="AO58" s="15"/>
      <c r="AP58" s="15"/>
      <c r="AQ58" s="15"/>
      <c r="AR58" s="15"/>
      <c r="AS58" s="15"/>
      <c r="AT58" s="15"/>
      <c r="AU58" s="15"/>
      <c r="AV58" s="15"/>
      <c r="AW58" s="15"/>
      <c r="AX58" s="15"/>
      <c r="AY58" s="15"/>
      <c r="AZ58" s="15"/>
      <c r="BA58" s="15"/>
      <c r="BB58" s="15"/>
      <c r="BC58" s="15"/>
      <c r="BD58" s="15"/>
      <c r="BE58" s="15"/>
    </row>
    <row r="59" spans="1:57" ht="31.5" x14ac:dyDescent="0.25">
      <c r="A59" s="3" t="s">
        <v>83</v>
      </c>
      <c r="B59" s="33" t="s">
        <v>84</v>
      </c>
      <c r="C59" s="4" t="s">
        <v>117</v>
      </c>
      <c r="D59" s="51">
        <v>0</v>
      </c>
      <c r="E59" s="51">
        <v>0</v>
      </c>
      <c r="F59" s="51">
        <v>0</v>
      </c>
      <c r="G59" s="51">
        <v>0</v>
      </c>
      <c r="H59" s="51">
        <v>0</v>
      </c>
      <c r="I59" s="51">
        <f>I58</f>
        <v>803</v>
      </c>
      <c r="J59" s="51">
        <v>0</v>
      </c>
      <c r="K59" s="51">
        <v>0</v>
      </c>
      <c r="L59" s="51">
        <v>0</v>
      </c>
      <c r="M59" s="51">
        <v>0</v>
      </c>
      <c r="N59" s="51">
        <v>0</v>
      </c>
      <c r="O59" s="51">
        <f>O58</f>
        <v>576</v>
      </c>
      <c r="P59" s="51">
        <v>0</v>
      </c>
      <c r="Q59" s="51">
        <v>0</v>
      </c>
      <c r="R59" s="51">
        <v>0</v>
      </c>
      <c r="S59" s="51">
        <v>0</v>
      </c>
      <c r="T59" s="51">
        <v>0</v>
      </c>
      <c r="U59" s="51">
        <f>U58</f>
        <v>482</v>
      </c>
      <c r="V59" s="51">
        <v>0</v>
      </c>
      <c r="W59" s="51">
        <v>0</v>
      </c>
      <c r="X59" s="51">
        <v>0</v>
      </c>
      <c r="Y59" s="51">
        <v>0</v>
      </c>
      <c r="Z59" s="51">
        <v>0</v>
      </c>
      <c r="AA59" s="51">
        <f>AA58</f>
        <v>467</v>
      </c>
      <c r="AB59" s="51">
        <v>0</v>
      </c>
      <c r="AC59" s="51">
        <v>0</v>
      </c>
      <c r="AD59" s="51">
        <v>0</v>
      </c>
      <c r="AE59" s="51">
        <v>0</v>
      </c>
      <c r="AF59" s="51">
        <v>0</v>
      </c>
      <c r="AG59" s="51">
        <f>AG58</f>
        <v>431</v>
      </c>
      <c r="AH59" s="93">
        <v>0</v>
      </c>
      <c r="AI59" s="93">
        <v>0</v>
      </c>
      <c r="AJ59" s="93">
        <v>0</v>
      </c>
      <c r="AK59" s="93">
        <v>0</v>
      </c>
      <c r="AL59" s="93">
        <v>0</v>
      </c>
      <c r="AM59" s="93">
        <f>AM58</f>
        <v>454</v>
      </c>
      <c r="AN59" s="15"/>
      <c r="AO59" s="15"/>
      <c r="AP59" s="15"/>
      <c r="AQ59" s="15"/>
      <c r="AR59" s="15"/>
      <c r="AS59" s="15"/>
      <c r="AT59" s="15"/>
      <c r="AU59" s="15"/>
      <c r="AV59" s="15"/>
      <c r="AW59" s="15"/>
      <c r="AX59" s="15"/>
      <c r="AY59" s="15"/>
      <c r="AZ59" s="15"/>
      <c r="BA59" s="15"/>
      <c r="BB59" s="15"/>
      <c r="BC59" s="15"/>
      <c r="BD59" s="15"/>
      <c r="BE59" s="15"/>
    </row>
    <row r="60" spans="1:57" ht="188.25" customHeight="1" x14ac:dyDescent="0.25">
      <c r="A60" s="3" t="s">
        <v>83</v>
      </c>
      <c r="B60" s="33" t="s">
        <v>496</v>
      </c>
      <c r="C60" s="85" t="s">
        <v>497</v>
      </c>
      <c r="D60" s="51">
        <v>0</v>
      </c>
      <c r="E60" s="51">
        <v>0</v>
      </c>
      <c r="F60" s="51">
        <v>0</v>
      </c>
      <c r="G60" s="51">
        <v>0</v>
      </c>
      <c r="H60" s="51">
        <v>0</v>
      </c>
      <c r="I60" s="51">
        <v>438</v>
      </c>
      <c r="J60" s="51">
        <v>0</v>
      </c>
      <c r="K60" s="51">
        <v>0</v>
      </c>
      <c r="L60" s="51">
        <v>0</v>
      </c>
      <c r="M60" s="51">
        <v>0</v>
      </c>
      <c r="N60" s="51">
        <v>0</v>
      </c>
      <c r="O60" s="51">
        <v>248</v>
      </c>
      <c r="P60" s="51">
        <v>0</v>
      </c>
      <c r="Q60" s="51">
        <v>0</v>
      </c>
      <c r="R60" s="51">
        <v>0</v>
      </c>
      <c r="S60" s="51">
        <v>0</v>
      </c>
      <c r="T60" s="51">
        <v>0</v>
      </c>
      <c r="U60" s="51">
        <v>188</v>
      </c>
      <c r="V60" s="51">
        <v>0</v>
      </c>
      <c r="W60" s="51">
        <v>0</v>
      </c>
      <c r="X60" s="51">
        <v>0</v>
      </c>
      <c r="Y60" s="51">
        <v>0</v>
      </c>
      <c r="Z60" s="51">
        <v>0</v>
      </c>
      <c r="AA60" s="51">
        <v>125</v>
      </c>
      <c r="AB60" s="51">
        <v>0</v>
      </c>
      <c r="AC60" s="51">
        <v>0</v>
      </c>
      <c r="AD60" s="51">
        <v>0</v>
      </c>
      <c r="AE60" s="51">
        <v>0</v>
      </c>
      <c r="AF60" s="51">
        <v>0</v>
      </c>
      <c r="AG60" s="51">
        <v>122</v>
      </c>
      <c r="AH60" s="93">
        <v>0</v>
      </c>
      <c r="AI60" s="93">
        <v>0</v>
      </c>
      <c r="AJ60" s="93">
        <v>0</v>
      </c>
      <c r="AK60" s="93">
        <v>0</v>
      </c>
      <c r="AL60" s="93">
        <v>0</v>
      </c>
      <c r="AM60" s="93">
        <v>141</v>
      </c>
      <c r="AN60" s="15"/>
      <c r="AO60" s="15"/>
      <c r="AP60" s="15"/>
      <c r="AQ60" s="15"/>
      <c r="AR60" s="15"/>
      <c r="AS60" s="15"/>
      <c r="AT60" s="15"/>
      <c r="AU60" s="15"/>
      <c r="AV60" s="15"/>
      <c r="AW60" s="15"/>
      <c r="AX60" s="15"/>
      <c r="AY60" s="15"/>
      <c r="AZ60" s="15"/>
      <c r="BA60" s="15"/>
      <c r="BB60" s="15"/>
      <c r="BC60" s="15"/>
      <c r="BD60" s="15"/>
      <c r="BE60" s="15"/>
    </row>
    <row r="61" spans="1:57" ht="276" customHeight="1" x14ac:dyDescent="0.25">
      <c r="A61" s="3" t="s">
        <v>83</v>
      </c>
      <c r="B61" s="33" t="s">
        <v>498</v>
      </c>
      <c r="C61" s="85" t="s">
        <v>499</v>
      </c>
      <c r="D61" s="51">
        <v>0</v>
      </c>
      <c r="E61" s="51">
        <v>0</v>
      </c>
      <c r="F61" s="51">
        <v>0</v>
      </c>
      <c r="G61" s="51">
        <v>0</v>
      </c>
      <c r="H61" s="51">
        <v>0</v>
      </c>
      <c r="I61" s="51">
        <v>365</v>
      </c>
      <c r="J61" s="51">
        <v>0</v>
      </c>
      <c r="K61" s="51">
        <v>0</v>
      </c>
      <c r="L61" s="51">
        <v>0</v>
      </c>
      <c r="M61" s="51">
        <v>0</v>
      </c>
      <c r="N61" s="51">
        <v>0</v>
      </c>
      <c r="O61" s="51">
        <v>328</v>
      </c>
      <c r="P61" s="51">
        <v>0</v>
      </c>
      <c r="Q61" s="51">
        <v>0</v>
      </c>
      <c r="R61" s="51">
        <v>0</v>
      </c>
      <c r="S61" s="51">
        <v>0</v>
      </c>
      <c r="T61" s="51">
        <v>0</v>
      </c>
      <c r="U61" s="51">
        <v>294</v>
      </c>
      <c r="V61" s="51">
        <v>0</v>
      </c>
      <c r="W61" s="51">
        <v>0</v>
      </c>
      <c r="X61" s="51">
        <v>0</v>
      </c>
      <c r="Y61" s="51">
        <v>0</v>
      </c>
      <c r="Z61" s="51">
        <v>0</v>
      </c>
      <c r="AA61" s="51">
        <v>342</v>
      </c>
      <c r="AB61" s="51">
        <v>0</v>
      </c>
      <c r="AC61" s="51">
        <v>0</v>
      </c>
      <c r="AD61" s="51">
        <v>0</v>
      </c>
      <c r="AE61" s="51">
        <v>0</v>
      </c>
      <c r="AF61" s="51">
        <v>0</v>
      </c>
      <c r="AG61" s="51">
        <v>309</v>
      </c>
      <c r="AH61" s="93">
        <v>0</v>
      </c>
      <c r="AI61" s="93">
        <v>0</v>
      </c>
      <c r="AJ61" s="93">
        <v>0</v>
      </c>
      <c r="AK61" s="93">
        <v>0</v>
      </c>
      <c r="AL61" s="93">
        <v>0</v>
      </c>
      <c r="AM61" s="93">
        <v>313</v>
      </c>
      <c r="AN61" s="15"/>
      <c r="AO61" s="15"/>
      <c r="AP61" s="15"/>
      <c r="AQ61" s="15"/>
      <c r="AR61" s="15"/>
      <c r="AS61" s="15"/>
      <c r="AT61" s="15"/>
      <c r="AU61" s="15"/>
      <c r="AV61" s="15"/>
      <c r="AW61" s="15"/>
      <c r="AX61" s="15"/>
      <c r="AY61" s="15"/>
      <c r="AZ61" s="15"/>
      <c r="BA61" s="15"/>
      <c r="BB61" s="15"/>
      <c r="BC61" s="15"/>
      <c r="BD61" s="15"/>
      <c r="BE61" s="15"/>
    </row>
    <row r="62" spans="1:57" ht="31.5" x14ac:dyDescent="0.25">
      <c r="A62" s="3" t="s">
        <v>85</v>
      </c>
      <c r="B62" s="33" t="s">
        <v>86</v>
      </c>
      <c r="C62" s="4" t="s">
        <v>117</v>
      </c>
      <c r="D62" s="51">
        <v>0</v>
      </c>
      <c r="E62" s="51">
        <v>0</v>
      </c>
      <c r="F62" s="51">
        <v>0</v>
      </c>
      <c r="G62" s="51">
        <v>0</v>
      </c>
      <c r="H62" s="51">
        <v>0</v>
      </c>
      <c r="I62" s="51">
        <v>0</v>
      </c>
      <c r="J62" s="51">
        <v>0</v>
      </c>
      <c r="K62" s="51">
        <v>0</v>
      </c>
      <c r="L62" s="51">
        <v>0</v>
      </c>
      <c r="M62" s="51">
        <v>0</v>
      </c>
      <c r="N62" s="51">
        <v>0</v>
      </c>
      <c r="O62" s="51">
        <v>0</v>
      </c>
      <c r="P62" s="51">
        <v>0</v>
      </c>
      <c r="Q62" s="51">
        <v>0</v>
      </c>
      <c r="R62" s="51">
        <v>0</v>
      </c>
      <c r="S62" s="51">
        <v>0</v>
      </c>
      <c r="T62" s="51">
        <v>0</v>
      </c>
      <c r="U62" s="51">
        <v>0</v>
      </c>
      <c r="V62" s="51">
        <v>0</v>
      </c>
      <c r="W62" s="51">
        <v>0</v>
      </c>
      <c r="X62" s="51">
        <v>0</v>
      </c>
      <c r="Y62" s="51">
        <v>0</v>
      </c>
      <c r="Z62" s="51">
        <v>0</v>
      </c>
      <c r="AA62" s="51">
        <v>0</v>
      </c>
      <c r="AB62" s="51">
        <v>0</v>
      </c>
      <c r="AC62" s="51">
        <v>0</v>
      </c>
      <c r="AD62" s="51">
        <v>0</v>
      </c>
      <c r="AE62" s="51">
        <v>0</v>
      </c>
      <c r="AF62" s="51">
        <v>0</v>
      </c>
      <c r="AG62" s="51">
        <v>0</v>
      </c>
      <c r="AH62" s="93">
        <v>0</v>
      </c>
      <c r="AI62" s="93">
        <v>0</v>
      </c>
      <c r="AJ62" s="93">
        <v>0</v>
      </c>
      <c r="AK62" s="93">
        <v>0</v>
      </c>
      <c r="AL62" s="93">
        <v>0</v>
      </c>
      <c r="AM62" s="93">
        <v>0</v>
      </c>
      <c r="AN62" s="15"/>
      <c r="AO62" s="15"/>
      <c r="AP62" s="15"/>
      <c r="AQ62" s="15"/>
      <c r="AR62" s="15"/>
      <c r="AS62" s="15"/>
      <c r="AT62" s="15"/>
      <c r="AU62" s="15"/>
      <c r="AV62" s="15"/>
      <c r="AW62" s="15"/>
      <c r="AX62" s="15"/>
      <c r="AY62" s="15"/>
      <c r="AZ62" s="15"/>
      <c r="BA62" s="15"/>
      <c r="BB62" s="15"/>
      <c r="BC62" s="15"/>
      <c r="BD62" s="15"/>
      <c r="BE62" s="15"/>
    </row>
    <row r="63" spans="1:57" ht="31.5" x14ac:dyDescent="0.25">
      <c r="A63" s="3" t="s">
        <v>87</v>
      </c>
      <c r="B63" s="33" t="s">
        <v>88</v>
      </c>
      <c r="C63" s="4" t="s">
        <v>117</v>
      </c>
      <c r="D63" s="51">
        <v>0</v>
      </c>
      <c r="E63" s="51">
        <v>0</v>
      </c>
      <c r="F63" s="51">
        <v>0</v>
      </c>
      <c r="G63" s="51">
        <v>0</v>
      </c>
      <c r="H63" s="51">
        <v>0</v>
      </c>
      <c r="I63" s="51">
        <v>0</v>
      </c>
      <c r="J63" s="51">
        <v>0</v>
      </c>
      <c r="K63" s="51">
        <v>0</v>
      </c>
      <c r="L63" s="51">
        <v>0</v>
      </c>
      <c r="M63" s="51">
        <v>0</v>
      </c>
      <c r="N63" s="51">
        <v>0</v>
      </c>
      <c r="O63" s="51">
        <v>0</v>
      </c>
      <c r="P63" s="51">
        <v>0</v>
      </c>
      <c r="Q63" s="51">
        <v>0</v>
      </c>
      <c r="R63" s="51">
        <v>0</v>
      </c>
      <c r="S63" s="51">
        <v>0</v>
      </c>
      <c r="T63" s="51">
        <v>0</v>
      </c>
      <c r="U63" s="51">
        <v>0</v>
      </c>
      <c r="V63" s="51">
        <v>0</v>
      </c>
      <c r="W63" s="51">
        <v>0</v>
      </c>
      <c r="X63" s="51">
        <v>0</v>
      </c>
      <c r="Y63" s="51">
        <v>0</v>
      </c>
      <c r="Z63" s="51">
        <v>0</v>
      </c>
      <c r="AA63" s="51">
        <v>0</v>
      </c>
      <c r="AB63" s="51">
        <v>0</v>
      </c>
      <c r="AC63" s="51">
        <v>0</v>
      </c>
      <c r="AD63" s="51">
        <v>0</v>
      </c>
      <c r="AE63" s="51">
        <v>0</v>
      </c>
      <c r="AF63" s="51">
        <v>0</v>
      </c>
      <c r="AG63" s="51">
        <v>0</v>
      </c>
      <c r="AH63" s="93">
        <v>0</v>
      </c>
      <c r="AI63" s="93">
        <v>0</v>
      </c>
      <c r="AJ63" s="93">
        <v>0</v>
      </c>
      <c r="AK63" s="93">
        <v>0</v>
      </c>
      <c r="AL63" s="93">
        <v>0</v>
      </c>
      <c r="AM63" s="93">
        <v>0</v>
      </c>
      <c r="AN63" s="15"/>
      <c r="AO63" s="15"/>
      <c r="AP63" s="15"/>
      <c r="AQ63" s="15"/>
      <c r="AR63" s="15"/>
      <c r="AS63" s="15"/>
      <c r="AT63" s="15"/>
      <c r="AU63" s="15"/>
      <c r="AV63" s="15"/>
      <c r="AW63" s="15"/>
      <c r="AX63" s="15"/>
      <c r="AY63" s="15"/>
      <c r="AZ63" s="15"/>
      <c r="BA63" s="15"/>
      <c r="BB63" s="15"/>
      <c r="BC63" s="15"/>
      <c r="BD63" s="15"/>
      <c r="BE63" s="15"/>
    </row>
    <row r="64" spans="1:57" ht="31.5" x14ac:dyDescent="0.25">
      <c r="A64" s="3" t="s">
        <v>89</v>
      </c>
      <c r="B64" s="33" t="s">
        <v>90</v>
      </c>
      <c r="C64" s="4" t="s">
        <v>117</v>
      </c>
      <c r="D64" s="51">
        <v>0</v>
      </c>
      <c r="E64" s="51">
        <v>0</v>
      </c>
      <c r="F64" s="51">
        <v>0</v>
      </c>
      <c r="G64" s="51">
        <v>0</v>
      </c>
      <c r="H64" s="51">
        <v>0</v>
      </c>
      <c r="I64" s="51">
        <v>0</v>
      </c>
      <c r="J64" s="51">
        <v>0</v>
      </c>
      <c r="K64" s="51">
        <v>0</v>
      </c>
      <c r="L64" s="51">
        <v>0</v>
      </c>
      <c r="M64" s="51">
        <v>0</v>
      </c>
      <c r="N64" s="51">
        <v>0</v>
      </c>
      <c r="O64" s="51">
        <v>0</v>
      </c>
      <c r="P64" s="51">
        <v>0</v>
      </c>
      <c r="Q64" s="51">
        <v>0</v>
      </c>
      <c r="R64" s="51">
        <v>0</v>
      </c>
      <c r="S64" s="51">
        <v>0</v>
      </c>
      <c r="T64" s="51">
        <v>0</v>
      </c>
      <c r="U64" s="51">
        <v>0</v>
      </c>
      <c r="V64" s="51">
        <v>0</v>
      </c>
      <c r="W64" s="51">
        <v>0</v>
      </c>
      <c r="X64" s="51">
        <v>0</v>
      </c>
      <c r="Y64" s="51">
        <v>0</v>
      </c>
      <c r="Z64" s="51">
        <v>0</v>
      </c>
      <c r="AA64" s="51">
        <v>0</v>
      </c>
      <c r="AB64" s="51">
        <v>0</v>
      </c>
      <c r="AC64" s="51">
        <v>0</v>
      </c>
      <c r="AD64" s="51">
        <v>0</v>
      </c>
      <c r="AE64" s="51">
        <v>0</v>
      </c>
      <c r="AF64" s="51">
        <v>0</v>
      </c>
      <c r="AG64" s="51">
        <v>0</v>
      </c>
      <c r="AH64" s="93">
        <v>0</v>
      </c>
      <c r="AI64" s="93">
        <v>0</v>
      </c>
      <c r="AJ64" s="93">
        <v>0</v>
      </c>
      <c r="AK64" s="93">
        <v>0</v>
      </c>
      <c r="AL64" s="93">
        <v>0</v>
      </c>
      <c r="AM64" s="93">
        <v>0</v>
      </c>
      <c r="AN64" s="15"/>
      <c r="AO64" s="15"/>
      <c r="AP64" s="15"/>
      <c r="AQ64" s="15"/>
      <c r="AR64" s="15"/>
      <c r="AS64" s="15"/>
      <c r="AT64" s="15"/>
      <c r="AU64" s="15"/>
      <c r="AV64" s="15"/>
      <c r="AW64" s="15"/>
      <c r="AX64" s="15"/>
      <c r="AY64" s="15"/>
      <c r="AZ64" s="15"/>
      <c r="BA64" s="15"/>
      <c r="BB64" s="15"/>
      <c r="BC64" s="15"/>
      <c r="BD64" s="15"/>
      <c r="BE64" s="15"/>
    </row>
    <row r="65" spans="1:57" ht="47.25" x14ac:dyDescent="0.25">
      <c r="A65" s="3" t="s">
        <v>91</v>
      </c>
      <c r="B65" s="33" t="s">
        <v>92</v>
      </c>
      <c r="C65" s="4" t="s">
        <v>117</v>
      </c>
      <c r="D65" s="51">
        <v>0</v>
      </c>
      <c r="E65" s="51">
        <v>0</v>
      </c>
      <c r="F65" s="51">
        <v>0</v>
      </c>
      <c r="G65" s="51">
        <v>0</v>
      </c>
      <c r="H65" s="51">
        <v>0</v>
      </c>
      <c r="I65" s="51">
        <v>0</v>
      </c>
      <c r="J65" s="51">
        <v>0</v>
      </c>
      <c r="K65" s="51">
        <v>0</v>
      </c>
      <c r="L65" s="51">
        <v>0</v>
      </c>
      <c r="M65" s="51">
        <v>0</v>
      </c>
      <c r="N65" s="51">
        <v>0</v>
      </c>
      <c r="O65" s="51">
        <v>0</v>
      </c>
      <c r="P65" s="51">
        <v>0</v>
      </c>
      <c r="Q65" s="51">
        <v>0</v>
      </c>
      <c r="R65" s="51">
        <v>0</v>
      </c>
      <c r="S65" s="51">
        <v>0</v>
      </c>
      <c r="T65" s="51">
        <v>0</v>
      </c>
      <c r="U65" s="51">
        <v>0</v>
      </c>
      <c r="V65" s="51">
        <v>0</v>
      </c>
      <c r="W65" s="51">
        <v>0</v>
      </c>
      <c r="X65" s="51">
        <v>0</v>
      </c>
      <c r="Y65" s="51">
        <v>0</v>
      </c>
      <c r="Z65" s="51">
        <v>0</v>
      </c>
      <c r="AA65" s="51">
        <v>0</v>
      </c>
      <c r="AB65" s="51">
        <v>0</v>
      </c>
      <c r="AC65" s="51">
        <v>0</v>
      </c>
      <c r="AD65" s="51">
        <v>0</v>
      </c>
      <c r="AE65" s="51">
        <v>0</v>
      </c>
      <c r="AF65" s="51">
        <v>0</v>
      </c>
      <c r="AG65" s="51">
        <v>0</v>
      </c>
      <c r="AH65" s="93">
        <v>0</v>
      </c>
      <c r="AI65" s="93">
        <v>0</v>
      </c>
      <c r="AJ65" s="93">
        <v>0</v>
      </c>
      <c r="AK65" s="93">
        <v>0</v>
      </c>
      <c r="AL65" s="93">
        <v>0</v>
      </c>
      <c r="AM65" s="93">
        <v>0</v>
      </c>
      <c r="AN65" s="15"/>
      <c r="AO65" s="15"/>
      <c r="AP65" s="15"/>
      <c r="AQ65" s="15"/>
      <c r="AR65" s="15"/>
      <c r="AS65" s="15"/>
      <c r="AT65" s="15"/>
      <c r="AU65" s="15"/>
      <c r="AV65" s="15"/>
      <c r="AW65" s="15"/>
      <c r="AX65" s="15"/>
      <c r="AY65" s="15"/>
      <c r="AZ65" s="15"/>
      <c r="BA65" s="15"/>
      <c r="BB65" s="15"/>
      <c r="BC65" s="15"/>
      <c r="BD65" s="15"/>
      <c r="BE65" s="15"/>
    </row>
    <row r="66" spans="1:57" ht="47.25" x14ac:dyDescent="0.25">
      <c r="A66" s="3" t="s">
        <v>93</v>
      </c>
      <c r="B66" s="33" t="s">
        <v>94</v>
      </c>
      <c r="C66" s="4" t="s">
        <v>117</v>
      </c>
      <c r="D66" s="51">
        <v>0</v>
      </c>
      <c r="E66" s="51">
        <v>0</v>
      </c>
      <c r="F66" s="51">
        <v>0</v>
      </c>
      <c r="G66" s="51">
        <v>0</v>
      </c>
      <c r="H66" s="51">
        <v>0</v>
      </c>
      <c r="I66" s="51">
        <v>0</v>
      </c>
      <c r="J66" s="51">
        <v>0</v>
      </c>
      <c r="K66" s="51">
        <v>0</v>
      </c>
      <c r="L66" s="51">
        <v>0</v>
      </c>
      <c r="M66" s="51">
        <v>0</v>
      </c>
      <c r="N66" s="51">
        <v>0</v>
      </c>
      <c r="O66" s="51">
        <v>0</v>
      </c>
      <c r="P66" s="51">
        <v>0</v>
      </c>
      <c r="Q66" s="51">
        <v>0</v>
      </c>
      <c r="R66" s="51">
        <v>0</v>
      </c>
      <c r="S66" s="51">
        <v>0</v>
      </c>
      <c r="T66" s="51">
        <v>0</v>
      </c>
      <c r="U66" s="51">
        <v>0</v>
      </c>
      <c r="V66" s="51">
        <v>0</v>
      </c>
      <c r="W66" s="51">
        <v>0</v>
      </c>
      <c r="X66" s="51">
        <v>0</v>
      </c>
      <c r="Y66" s="51">
        <v>0</v>
      </c>
      <c r="Z66" s="51">
        <v>0</v>
      </c>
      <c r="AA66" s="51">
        <v>0</v>
      </c>
      <c r="AB66" s="51">
        <v>0</v>
      </c>
      <c r="AC66" s="51">
        <v>0</v>
      </c>
      <c r="AD66" s="51">
        <v>0</v>
      </c>
      <c r="AE66" s="51">
        <v>0</v>
      </c>
      <c r="AF66" s="51">
        <v>0</v>
      </c>
      <c r="AG66" s="51">
        <v>0</v>
      </c>
      <c r="AH66" s="93">
        <v>0</v>
      </c>
      <c r="AI66" s="93">
        <v>0</v>
      </c>
      <c r="AJ66" s="93">
        <v>0</v>
      </c>
      <c r="AK66" s="93">
        <v>0</v>
      </c>
      <c r="AL66" s="93">
        <v>0</v>
      </c>
      <c r="AM66" s="93">
        <v>0</v>
      </c>
      <c r="AN66" s="15"/>
      <c r="AO66" s="15"/>
      <c r="AP66" s="15"/>
      <c r="AQ66" s="15"/>
      <c r="AR66" s="15"/>
      <c r="AS66" s="15"/>
      <c r="AT66" s="15"/>
      <c r="AU66" s="15"/>
      <c r="AV66" s="15"/>
      <c r="AW66" s="15"/>
      <c r="AX66" s="15"/>
      <c r="AY66" s="15"/>
      <c r="AZ66" s="15"/>
      <c r="BA66" s="15"/>
      <c r="BB66" s="15"/>
      <c r="BC66" s="15"/>
      <c r="BD66" s="15"/>
      <c r="BE66" s="15"/>
    </row>
    <row r="67" spans="1:57" ht="47.25" x14ac:dyDescent="0.25">
      <c r="A67" s="3" t="s">
        <v>95</v>
      </c>
      <c r="B67" s="33" t="s">
        <v>96</v>
      </c>
      <c r="C67" s="4" t="s">
        <v>117</v>
      </c>
      <c r="D67" s="51">
        <v>0</v>
      </c>
      <c r="E67" s="51">
        <v>0</v>
      </c>
      <c r="F67" s="51">
        <v>0</v>
      </c>
      <c r="G67" s="51">
        <v>0</v>
      </c>
      <c r="H67" s="51">
        <v>0</v>
      </c>
      <c r="I67" s="51">
        <v>0</v>
      </c>
      <c r="J67" s="51">
        <v>0</v>
      </c>
      <c r="K67" s="51">
        <v>0</v>
      </c>
      <c r="L67" s="51">
        <v>0</v>
      </c>
      <c r="M67" s="51">
        <v>0</v>
      </c>
      <c r="N67" s="51">
        <v>0</v>
      </c>
      <c r="O67" s="51">
        <v>0</v>
      </c>
      <c r="P67" s="51">
        <v>0</v>
      </c>
      <c r="Q67" s="51">
        <v>0</v>
      </c>
      <c r="R67" s="51">
        <v>0</v>
      </c>
      <c r="S67" s="51">
        <v>0</v>
      </c>
      <c r="T67" s="51">
        <v>0</v>
      </c>
      <c r="U67" s="51">
        <v>0</v>
      </c>
      <c r="V67" s="51">
        <v>0</v>
      </c>
      <c r="W67" s="51">
        <v>0</v>
      </c>
      <c r="X67" s="51">
        <v>0</v>
      </c>
      <c r="Y67" s="51">
        <v>0</v>
      </c>
      <c r="Z67" s="51">
        <v>0</v>
      </c>
      <c r="AA67" s="51">
        <v>0</v>
      </c>
      <c r="AB67" s="51">
        <v>0</v>
      </c>
      <c r="AC67" s="51">
        <v>0</v>
      </c>
      <c r="AD67" s="51">
        <v>0</v>
      </c>
      <c r="AE67" s="51">
        <v>0</v>
      </c>
      <c r="AF67" s="51">
        <v>0</v>
      </c>
      <c r="AG67" s="51">
        <v>0</v>
      </c>
      <c r="AH67" s="93">
        <v>0</v>
      </c>
      <c r="AI67" s="93">
        <v>0</v>
      </c>
      <c r="AJ67" s="93">
        <v>0</v>
      </c>
      <c r="AK67" s="93">
        <v>0</v>
      </c>
      <c r="AL67" s="93">
        <v>0</v>
      </c>
      <c r="AM67" s="93">
        <v>0</v>
      </c>
      <c r="AN67" s="15"/>
      <c r="AO67" s="15"/>
      <c r="AP67" s="15"/>
      <c r="AQ67" s="15"/>
      <c r="AR67" s="15"/>
      <c r="AS67" s="15"/>
      <c r="AT67" s="15"/>
      <c r="AU67" s="15"/>
      <c r="AV67" s="15"/>
      <c r="AW67" s="15"/>
      <c r="AX67" s="15"/>
      <c r="AY67" s="15"/>
      <c r="AZ67" s="15"/>
      <c r="BA67" s="15"/>
      <c r="BB67" s="15"/>
      <c r="BC67" s="15"/>
      <c r="BD67" s="15"/>
      <c r="BE67" s="15"/>
    </row>
    <row r="68" spans="1:57" ht="47.25" x14ac:dyDescent="0.25">
      <c r="A68" s="3" t="s">
        <v>97</v>
      </c>
      <c r="B68" s="33" t="s">
        <v>98</v>
      </c>
      <c r="C68" s="4" t="s">
        <v>117</v>
      </c>
      <c r="D68" s="51">
        <v>0</v>
      </c>
      <c r="E68" s="51">
        <v>0</v>
      </c>
      <c r="F68" s="51">
        <v>0</v>
      </c>
      <c r="G68" s="51">
        <v>0</v>
      </c>
      <c r="H68" s="51">
        <v>0</v>
      </c>
      <c r="I68" s="51">
        <v>0</v>
      </c>
      <c r="J68" s="51">
        <v>0</v>
      </c>
      <c r="K68" s="51">
        <v>0</v>
      </c>
      <c r="L68" s="51">
        <v>0</v>
      </c>
      <c r="M68" s="51">
        <v>0</v>
      </c>
      <c r="N68" s="51">
        <v>0</v>
      </c>
      <c r="O68" s="51">
        <v>0</v>
      </c>
      <c r="P68" s="51">
        <v>0</v>
      </c>
      <c r="Q68" s="51">
        <v>0</v>
      </c>
      <c r="R68" s="51">
        <v>0</v>
      </c>
      <c r="S68" s="51">
        <v>0</v>
      </c>
      <c r="T68" s="51">
        <v>0</v>
      </c>
      <c r="U68" s="51">
        <v>0</v>
      </c>
      <c r="V68" s="51">
        <v>0</v>
      </c>
      <c r="W68" s="51">
        <v>0</v>
      </c>
      <c r="X68" s="51">
        <v>0</v>
      </c>
      <c r="Y68" s="51">
        <v>0</v>
      </c>
      <c r="Z68" s="51">
        <v>0</v>
      </c>
      <c r="AA68" s="51">
        <v>0</v>
      </c>
      <c r="AB68" s="51">
        <v>0</v>
      </c>
      <c r="AC68" s="51">
        <v>0</v>
      </c>
      <c r="AD68" s="51">
        <v>0</v>
      </c>
      <c r="AE68" s="51">
        <v>0</v>
      </c>
      <c r="AF68" s="51">
        <v>0</v>
      </c>
      <c r="AG68" s="51">
        <v>0</v>
      </c>
      <c r="AH68" s="93">
        <v>0</v>
      </c>
      <c r="AI68" s="93">
        <v>0</v>
      </c>
      <c r="AJ68" s="93">
        <v>0</v>
      </c>
      <c r="AK68" s="93">
        <v>0</v>
      </c>
      <c r="AL68" s="93">
        <v>0</v>
      </c>
      <c r="AM68" s="93">
        <v>0</v>
      </c>
      <c r="AN68" s="15"/>
      <c r="AO68" s="15"/>
      <c r="AP68" s="15"/>
      <c r="AQ68" s="15"/>
      <c r="AR68" s="15"/>
      <c r="AS68" s="15"/>
      <c r="AT68" s="15"/>
      <c r="AU68" s="15"/>
      <c r="AV68" s="15"/>
      <c r="AW68" s="15"/>
      <c r="AX68" s="15"/>
      <c r="AY68" s="15"/>
      <c r="AZ68" s="15"/>
      <c r="BA68" s="15"/>
      <c r="BB68" s="15"/>
      <c r="BC68" s="15"/>
      <c r="BD68" s="15"/>
      <c r="BE68" s="15"/>
    </row>
    <row r="69" spans="1:57" ht="47.25" x14ac:dyDescent="0.25">
      <c r="A69" s="3" t="s">
        <v>99</v>
      </c>
      <c r="B69" s="33" t="s">
        <v>100</v>
      </c>
      <c r="C69" s="4" t="s">
        <v>117</v>
      </c>
      <c r="D69" s="51">
        <v>0</v>
      </c>
      <c r="E69" s="51">
        <v>0</v>
      </c>
      <c r="F69" s="51">
        <v>0</v>
      </c>
      <c r="G69" s="51">
        <v>0</v>
      </c>
      <c r="H69" s="51">
        <v>0</v>
      </c>
      <c r="I69" s="51">
        <v>0</v>
      </c>
      <c r="J69" s="51">
        <v>0</v>
      </c>
      <c r="K69" s="51">
        <v>0</v>
      </c>
      <c r="L69" s="51">
        <v>0</v>
      </c>
      <c r="M69" s="51">
        <v>0</v>
      </c>
      <c r="N69" s="51">
        <v>0</v>
      </c>
      <c r="O69" s="51">
        <v>0</v>
      </c>
      <c r="P69" s="51">
        <v>0</v>
      </c>
      <c r="Q69" s="51">
        <v>0</v>
      </c>
      <c r="R69" s="51">
        <v>0</v>
      </c>
      <c r="S69" s="51">
        <v>0</v>
      </c>
      <c r="T69" s="51">
        <v>0</v>
      </c>
      <c r="U69" s="51">
        <v>0</v>
      </c>
      <c r="V69" s="51">
        <v>0</v>
      </c>
      <c r="W69" s="51">
        <v>0</v>
      </c>
      <c r="X69" s="51">
        <v>0</v>
      </c>
      <c r="Y69" s="51">
        <v>0</v>
      </c>
      <c r="Z69" s="51">
        <v>0</v>
      </c>
      <c r="AA69" s="51">
        <v>0</v>
      </c>
      <c r="AB69" s="51">
        <v>0</v>
      </c>
      <c r="AC69" s="51">
        <v>0</v>
      </c>
      <c r="AD69" s="51">
        <v>0</v>
      </c>
      <c r="AE69" s="51">
        <v>0</v>
      </c>
      <c r="AF69" s="51">
        <v>0</v>
      </c>
      <c r="AG69" s="51">
        <v>0</v>
      </c>
      <c r="AH69" s="93">
        <v>0</v>
      </c>
      <c r="AI69" s="93">
        <v>0</v>
      </c>
      <c r="AJ69" s="93">
        <v>0</v>
      </c>
      <c r="AK69" s="93">
        <v>0</v>
      </c>
      <c r="AL69" s="93">
        <v>0</v>
      </c>
      <c r="AM69" s="93">
        <v>0</v>
      </c>
      <c r="AN69" s="15"/>
      <c r="AO69" s="15"/>
      <c r="AP69" s="15"/>
      <c r="AQ69" s="15"/>
      <c r="AR69" s="15"/>
      <c r="AS69" s="15"/>
      <c r="AT69" s="15"/>
      <c r="AU69" s="15"/>
      <c r="AV69" s="15"/>
      <c r="AW69" s="15"/>
      <c r="AX69" s="15"/>
      <c r="AY69" s="15"/>
      <c r="AZ69" s="15"/>
      <c r="BA69" s="15"/>
      <c r="BB69" s="15"/>
      <c r="BC69" s="15"/>
      <c r="BD69" s="15"/>
      <c r="BE69" s="15"/>
    </row>
    <row r="70" spans="1:57" ht="31.5" x14ac:dyDescent="0.25">
      <c r="A70" s="3" t="s">
        <v>101</v>
      </c>
      <c r="B70" s="47" t="s">
        <v>102</v>
      </c>
      <c r="C70" s="4" t="s">
        <v>117</v>
      </c>
      <c r="D70" s="51">
        <v>0</v>
      </c>
      <c r="E70" s="51">
        <v>0</v>
      </c>
      <c r="F70" s="51">
        <v>0</v>
      </c>
      <c r="G70" s="51">
        <v>0</v>
      </c>
      <c r="H70" s="51">
        <v>0</v>
      </c>
      <c r="I70" s="51">
        <v>0</v>
      </c>
      <c r="J70" s="51">
        <v>0</v>
      </c>
      <c r="K70" s="51">
        <v>0</v>
      </c>
      <c r="L70" s="51">
        <v>0</v>
      </c>
      <c r="M70" s="51">
        <v>0</v>
      </c>
      <c r="N70" s="51">
        <v>0</v>
      </c>
      <c r="O70" s="51">
        <v>0</v>
      </c>
      <c r="P70" s="51">
        <v>0</v>
      </c>
      <c r="Q70" s="51">
        <v>0</v>
      </c>
      <c r="R70" s="51">
        <v>0</v>
      </c>
      <c r="S70" s="51">
        <v>0</v>
      </c>
      <c r="T70" s="51">
        <v>0</v>
      </c>
      <c r="U70" s="51">
        <v>0</v>
      </c>
      <c r="V70" s="51">
        <v>0</v>
      </c>
      <c r="W70" s="51">
        <v>0</v>
      </c>
      <c r="X70" s="51">
        <v>0</v>
      </c>
      <c r="Y70" s="51">
        <v>0</v>
      </c>
      <c r="Z70" s="51">
        <v>0</v>
      </c>
      <c r="AA70" s="51">
        <v>0</v>
      </c>
      <c r="AB70" s="51">
        <v>0</v>
      </c>
      <c r="AC70" s="51">
        <v>0</v>
      </c>
      <c r="AD70" s="51">
        <v>0</v>
      </c>
      <c r="AE70" s="51">
        <v>0</v>
      </c>
      <c r="AF70" s="51">
        <v>0</v>
      </c>
      <c r="AG70" s="51">
        <v>0</v>
      </c>
      <c r="AH70" s="93">
        <v>0</v>
      </c>
      <c r="AI70" s="93">
        <v>0</v>
      </c>
      <c r="AJ70" s="93">
        <v>0</v>
      </c>
      <c r="AK70" s="93">
        <v>0</v>
      </c>
      <c r="AL70" s="93">
        <v>0</v>
      </c>
      <c r="AM70" s="93">
        <v>0</v>
      </c>
      <c r="AN70" s="15"/>
      <c r="AO70" s="15"/>
      <c r="AP70" s="15"/>
      <c r="AQ70" s="15"/>
      <c r="AR70" s="15"/>
      <c r="AS70" s="15"/>
      <c r="AT70" s="15"/>
      <c r="AU70" s="15"/>
      <c r="AV70" s="15"/>
      <c r="AW70" s="15"/>
      <c r="AX70" s="15"/>
      <c r="AY70" s="15"/>
      <c r="AZ70" s="15"/>
      <c r="BA70" s="15"/>
      <c r="BB70" s="15"/>
      <c r="BC70" s="15"/>
      <c r="BD70" s="15"/>
      <c r="BE70" s="15"/>
    </row>
    <row r="71" spans="1:57" ht="47.25" x14ac:dyDescent="0.25">
      <c r="A71" s="3" t="s">
        <v>103</v>
      </c>
      <c r="B71" s="47" t="s">
        <v>104</v>
      </c>
      <c r="C71" s="4" t="s">
        <v>117</v>
      </c>
      <c r="D71" s="51">
        <v>0</v>
      </c>
      <c r="E71" s="51">
        <v>0</v>
      </c>
      <c r="F71" s="51">
        <v>0</v>
      </c>
      <c r="G71" s="51">
        <v>0</v>
      </c>
      <c r="H71" s="51">
        <v>0</v>
      </c>
      <c r="I71" s="51">
        <v>0</v>
      </c>
      <c r="J71" s="51">
        <v>0</v>
      </c>
      <c r="K71" s="51">
        <v>0</v>
      </c>
      <c r="L71" s="51">
        <v>0</v>
      </c>
      <c r="M71" s="51">
        <v>0</v>
      </c>
      <c r="N71" s="51">
        <v>0</v>
      </c>
      <c r="O71" s="51">
        <v>0</v>
      </c>
      <c r="P71" s="51">
        <v>0</v>
      </c>
      <c r="Q71" s="51">
        <v>0</v>
      </c>
      <c r="R71" s="51">
        <v>0</v>
      </c>
      <c r="S71" s="51">
        <v>0</v>
      </c>
      <c r="T71" s="51">
        <v>0</v>
      </c>
      <c r="U71" s="51">
        <v>0</v>
      </c>
      <c r="V71" s="51">
        <v>0</v>
      </c>
      <c r="W71" s="51">
        <v>0</v>
      </c>
      <c r="X71" s="51">
        <v>0</v>
      </c>
      <c r="Y71" s="51">
        <v>0</v>
      </c>
      <c r="Z71" s="51">
        <v>0</v>
      </c>
      <c r="AA71" s="51">
        <v>0</v>
      </c>
      <c r="AB71" s="51">
        <v>0</v>
      </c>
      <c r="AC71" s="51">
        <v>0</v>
      </c>
      <c r="AD71" s="51">
        <v>0</v>
      </c>
      <c r="AE71" s="51">
        <v>0</v>
      </c>
      <c r="AF71" s="51">
        <v>0</v>
      </c>
      <c r="AG71" s="51">
        <v>0</v>
      </c>
      <c r="AH71" s="93">
        <v>0</v>
      </c>
      <c r="AI71" s="93">
        <v>0</v>
      </c>
      <c r="AJ71" s="93">
        <v>0</v>
      </c>
      <c r="AK71" s="93">
        <v>0</v>
      </c>
      <c r="AL71" s="93">
        <v>0</v>
      </c>
      <c r="AM71" s="93">
        <v>0</v>
      </c>
      <c r="AN71" s="15"/>
      <c r="AO71" s="15"/>
      <c r="AP71" s="15"/>
      <c r="AQ71" s="15"/>
      <c r="AR71" s="15"/>
      <c r="AS71" s="15"/>
      <c r="AT71" s="15"/>
      <c r="AU71" s="15"/>
      <c r="AV71" s="15"/>
      <c r="AW71" s="15"/>
      <c r="AX71" s="15"/>
      <c r="AY71" s="15"/>
      <c r="AZ71" s="15"/>
      <c r="BA71" s="15"/>
      <c r="BB71" s="15"/>
      <c r="BC71" s="15"/>
      <c r="BD71" s="15"/>
      <c r="BE71" s="15"/>
    </row>
    <row r="72" spans="1:57" ht="63" x14ac:dyDescent="0.25">
      <c r="A72" s="3" t="s">
        <v>105</v>
      </c>
      <c r="B72" s="47" t="s">
        <v>106</v>
      </c>
      <c r="C72" s="4" t="s">
        <v>117</v>
      </c>
      <c r="D72" s="51">
        <v>0</v>
      </c>
      <c r="E72" s="51">
        <v>0</v>
      </c>
      <c r="F72" s="51">
        <v>0</v>
      </c>
      <c r="G72" s="51">
        <v>0</v>
      </c>
      <c r="H72" s="51">
        <v>0</v>
      </c>
      <c r="I72" s="51">
        <v>0</v>
      </c>
      <c r="J72" s="51">
        <v>0</v>
      </c>
      <c r="K72" s="51">
        <v>0</v>
      </c>
      <c r="L72" s="51">
        <v>0</v>
      </c>
      <c r="M72" s="51">
        <v>0</v>
      </c>
      <c r="N72" s="51">
        <v>0</v>
      </c>
      <c r="O72" s="51">
        <v>0</v>
      </c>
      <c r="P72" s="51">
        <v>0</v>
      </c>
      <c r="Q72" s="51">
        <v>0</v>
      </c>
      <c r="R72" s="51">
        <v>0</v>
      </c>
      <c r="S72" s="51">
        <v>0</v>
      </c>
      <c r="T72" s="51">
        <v>0</v>
      </c>
      <c r="U72" s="51">
        <v>0</v>
      </c>
      <c r="V72" s="51">
        <v>0</v>
      </c>
      <c r="W72" s="51">
        <v>0</v>
      </c>
      <c r="X72" s="51">
        <v>0</v>
      </c>
      <c r="Y72" s="51">
        <v>0</v>
      </c>
      <c r="Z72" s="51">
        <v>0</v>
      </c>
      <c r="AA72" s="51">
        <v>0</v>
      </c>
      <c r="AB72" s="51">
        <v>0</v>
      </c>
      <c r="AC72" s="51">
        <v>0</v>
      </c>
      <c r="AD72" s="51">
        <v>0</v>
      </c>
      <c r="AE72" s="51">
        <v>0</v>
      </c>
      <c r="AF72" s="51">
        <v>0</v>
      </c>
      <c r="AG72" s="51">
        <v>0</v>
      </c>
      <c r="AH72" s="93">
        <v>0</v>
      </c>
      <c r="AI72" s="93">
        <v>0</v>
      </c>
      <c r="AJ72" s="93">
        <v>0</v>
      </c>
      <c r="AK72" s="93">
        <v>0</v>
      </c>
      <c r="AL72" s="93">
        <v>0</v>
      </c>
      <c r="AM72" s="93">
        <v>0</v>
      </c>
      <c r="AN72" s="15"/>
      <c r="AO72" s="15"/>
      <c r="AP72" s="15"/>
      <c r="AQ72" s="15"/>
      <c r="AR72" s="15"/>
      <c r="AS72" s="15"/>
      <c r="AT72" s="15"/>
      <c r="AU72" s="15"/>
      <c r="AV72" s="15"/>
      <c r="AW72" s="15"/>
      <c r="AX72" s="15"/>
      <c r="AY72" s="15"/>
      <c r="AZ72" s="15"/>
      <c r="BA72" s="15"/>
      <c r="BB72" s="15"/>
      <c r="BC72" s="15"/>
      <c r="BD72" s="15"/>
      <c r="BE72" s="15"/>
    </row>
    <row r="73" spans="1:57" ht="63" x14ac:dyDescent="0.25">
      <c r="A73" s="3" t="s">
        <v>107</v>
      </c>
      <c r="B73" s="47" t="s">
        <v>108</v>
      </c>
      <c r="C73" s="4" t="s">
        <v>117</v>
      </c>
      <c r="D73" s="51">
        <v>0</v>
      </c>
      <c r="E73" s="51">
        <v>0</v>
      </c>
      <c r="F73" s="51">
        <v>0</v>
      </c>
      <c r="G73" s="51">
        <v>0</v>
      </c>
      <c r="H73" s="51">
        <v>0</v>
      </c>
      <c r="I73" s="51">
        <v>0</v>
      </c>
      <c r="J73" s="51">
        <v>0</v>
      </c>
      <c r="K73" s="51">
        <v>0</v>
      </c>
      <c r="L73" s="51">
        <v>0</v>
      </c>
      <c r="M73" s="51">
        <v>0</v>
      </c>
      <c r="N73" s="51">
        <v>0</v>
      </c>
      <c r="O73" s="51">
        <v>0</v>
      </c>
      <c r="P73" s="51">
        <v>0</v>
      </c>
      <c r="Q73" s="51">
        <v>0</v>
      </c>
      <c r="R73" s="51">
        <v>0</v>
      </c>
      <c r="S73" s="51">
        <v>0</v>
      </c>
      <c r="T73" s="51">
        <v>0</v>
      </c>
      <c r="U73" s="51">
        <v>0</v>
      </c>
      <c r="V73" s="51">
        <v>0</v>
      </c>
      <c r="W73" s="51">
        <v>0</v>
      </c>
      <c r="X73" s="51">
        <v>0</v>
      </c>
      <c r="Y73" s="51">
        <v>0</v>
      </c>
      <c r="Z73" s="51">
        <v>0</v>
      </c>
      <c r="AA73" s="51">
        <v>0</v>
      </c>
      <c r="AB73" s="51">
        <v>0</v>
      </c>
      <c r="AC73" s="51">
        <v>0</v>
      </c>
      <c r="AD73" s="51">
        <v>0</v>
      </c>
      <c r="AE73" s="51">
        <v>0</v>
      </c>
      <c r="AF73" s="51">
        <v>0</v>
      </c>
      <c r="AG73" s="51">
        <v>0</v>
      </c>
      <c r="AH73" s="93">
        <v>0</v>
      </c>
      <c r="AI73" s="93">
        <v>0</v>
      </c>
      <c r="AJ73" s="93">
        <v>0</v>
      </c>
      <c r="AK73" s="93">
        <v>0</v>
      </c>
      <c r="AL73" s="93">
        <v>0</v>
      </c>
      <c r="AM73" s="93">
        <v>0</v>
      </c>
    </row>
    <row r="74" spans="1:57" ht="47.25" x14ac:dyDescent="0.25">
      <c r="A74" s="3" t="s">
        <v>109</v>
      </c>
      <c r="B74" s="47" t="s">
        <v>110</v>
      </c>
      <c r="C74" s="4" t="s">
        <v>117</v>
      </c>
      <c r="D74" s="51">
        <v>0</v>
      </c>
      <c r="E74" s="51">
        <v>0</v>
      </c>
      <c r="F74" s="51">
        <v>0</v>
      </c>
      <c r="G74" s="51">
        <v>0</v>
      </c>
      <c r="H74" s="51">
        <v>0</v>
      </c>
      <c r="I74" s="51">
        <v>0</v>
      </c>
      <c r="J74" s="51">
        <v>0</v>
      </c>
      <c r="K74" s="51">
        <v>0</v>
      </c>
      <c r="L74" s="51">
        <v>0</v>
      </c>
      <c r="M74" s="51">
        <v>0</v>
      </c>
      <c r="N74" s="51">
        <v>0</v>
      </c>
      <c r="O74" s="51">
        <v>0</v>
      </c>
      <c r="P74" s="51">
        <v>0</v>
      </c>
      <c r="Q74" s="51">
        <v>0</v>
      </c>
      <c r="R74" s="51">
        <v>0</v>
      </c>
      <c r="S74" s="51">
        <v>0</v>
      </c>
      <c r="T74" s="51">
        <v>0</v>
      </c>
      <c r="U74" s="51">
        <v>0</v>
      </c>
      <c r="V74" s="51">
        <v>0</v>
      </c>
      <c r="W74" s="51">
        <v>0</v>
      </c>
      <c r="X74" s="51">
        <v>0</v>
      </c>
      <c r="Y74" s="51">
        <v>0</v>
      </c>
      <c r="Z74" s="51">
        <v>0</v>
      </c>
      <c r="AA74" s="51">
        <v>0</v>
      </c>
      <c r="AB74" s="51">
        <v>0</v>
      </c>
      <c r="AC74" s="51">
        <v>0</v>
      </c>
      <c r="AD74" s="51">
        <v>0</v>
      </c>
      <c r="AE74" s="51">
        <v>0</v>
      </c>
      <c r="AF74" s="51">
        <v>0</v>
      </c>
      <c r="AG74" s="51">
        <v>0</v>
      </c>
      <c r="AH74" s="93">
        <v>0</v>
      </c>
      <c r="AI74" s="93">
        <v>0</v>
      </c>
      <c r="AJ74" s="93">
        <v>0</v>
      </c>
      <c r="AK74" s="93">
        <v>0</v>
      </c>
      <c r="AL74" s="93">
        <v>0</v>
      </c>
      <c r="AM74" s="93">
        <v>0</v>
      </c>
    </row>
    <row r="75" spans="1:57" ht="31.5" x14ac:dyDescent="0.25">
      <c r="A75" s="3" t="s">
        <v>111</v>
      </c>
      <c r="B75" s="47" t="s">
        <v>112</v>
      </c>
      <c r="C75" s="4" t="s">
        <v>117</v>
      </c>
      <c r="D75" s="51">
        <f>D76</f>
        <v>0</v>
      </c>
      <c r="E75" s="51">
        <f t="shared" ref="E75:I75" si="13">E76</f>
        <v>0.25</v>
      </c>
      <c r="F75" s="51">
        <f t="shared" si="13"/>
        <v>0</v>
      </c>
      <c r="G75" s="51">
        <f t="shared" si="13"/>
        <v>0.51</v>
      </c>
      <c r="H75" s="51">
        <f t="shared" si="13"/>
        <v>0</v>
      </c>
      <c r="I75" s="51">
        <f t="shared" si="13"/>
        <v>0</v>
      </c>
      <c r="J75" s="51">
        <v>0</v>
      </c>
      <c r="K75" s="51">
        <v>0</v>
      </c>
      <c r="L75" s="51">
        <v>0</v>
      </c>
      <c r="M75" s="51">
        <v>0</v>
      </c>
      <c r="N75" s="51">
        <v>0</v>
      </c>
      <c r="O75" s="51">
        <v>0</v>
      </c>
      <c r="P75" s="51">
        <v>0</v>
      </c>
      <c r="Q75" s="51">
        <v>0</v>
      </c>
      <c r="R75" s="51">
        <v>0</v>
      </c>
      <c r="S75" s="51">
        <v>0</v>
      </c>
      <c r="T75" s="51">
        <v>0</v>
      </c>
      <c r="U75" s="51">
        <v>0</v>
      </c>
      <c r="V75" s="51">
        <v>0</v>
      </c>
      <c r="W75" s="51">
        <v>0</v>
      </c>
      <c r="X75" s="51">
        <v>0</v>
      </c>
      <c r="Y75" s="51">
        <v>0</v>
      </c>
      <c r="Z75" s="51">
        <v>0</v>
      </c>
      <c r="AA75" s="51">
        <v>0</v>
      </c>
      <c r="AB75" s="51">
        <v>0</v>
      </c>
      <c r="AC75" s="51">
        <v>0</v>
      </c>
      <c r="AD75" s="51">
        <v>0</v>
      </c>
      <c r="AE75" s="51">
        <v>0</v>
      </c>
      <c r="AF75" s="51">
        <v>0</v>
      </c>
      <c r="AG75" s="51">
        <v>0</v>
      </c>
      <c r="AH75" s="93">
        <v>0</v>
      </c>
      <c r="AI75" s="93">
        <v>0</v>
      </c>
      <c r="AJ75" s="93">
        <v>0</v>
      </c>
      <c r="AK75" s="93">
        <v>0</v>
      </c>
      <c r="AL75" s="93">
        <v>0</v>
      </c>
      <c r="AM75" s="93">
        <v>0</v>
      </c>
    </row>
    <row r="76" spans="1:57" ht="47.25" x14ac:dyDescent="0.25">
      <c r="A76" s="3" t="s">
        <v>111</v>
      </c>
      <c r="B76" s="33" t="s">
        <v>500</v>
      </c>
      <c r="C76" s="85" t="s">
        <v>501</v>
      </c>
      <c r="D76" s="51">
        <v>0</v>
      </c>
      <c r="E76" s="51">
        <v>0.25</v>
      </c>
      <c r="F76" s="51">
        <v>0</v>
      </c>
      <c r="G76" s="51">
        <v>0.51</v>
      </c>
      <c r="H76" s="51">
        <v>0</v>
      </c>
      <c r="I76" s="51">
        <v>0</v>
      </c>
      <c r="J76" s="51">
        <v>0</v>
      </c>
      <c r="K76" s="51">
        <v>0</v>
      </c>
      <c r="L76" s="51">
        <v>0</v>
      </c>
      <c r="M76" s="51">
        <v>0</v>
      </c>
      <c r="N76" s="51">
        <v>0</v>
      </c>
      <c r="O76" s="51">
        <v>0</v>
      </c>
      <c r="P76" s="51">
        <v>0</v>
      </c>
      <c r="Q76" s="51">
        <v>0</v>
      </c>
      <c r="R76" s="51">
        <v>0</v>
      </c>
      <c r="S76" s="51">
        <v>0</v>
      </c>
      <c r="T76" s="51">
        <v>0</v>
      </c>
      <c r="U76" s="51">
        <v>0</v>
      </c>
      <c r="V76" s="51">
        <v>0</v>
      </c>
      <c r="W76" s="51">
        <v>0</v>
      </c>
      <c r="X76" s="51">
        <v>0</v>
      </c>
      <c r="Y76" s="51">
        <v>0</v>
      </c>
      <c r="Z76" s="51">
        <v>0</v>
      </c>
      <c r="AA76" s="51">
        <v>0</v>
      </c>
      <c r="AB76" s="51">
        <v>0</v>
      </c>
      <c r="AC76" s="51">
        <v>0</v>
      </c>
      <c r="AD76" s="51">
        <v>0</v>
      </c>
      <c r="AE76" s="51">
        <v>0</v>
      </c>
      <c r="AF76" s="51">
        <v>0</v>
      </c>
      <c r="AG76" s="51">
        <v>0</v>
      </c>
      <c r="AH76" s="93">
        <v>0</v>
      </c>
      <c r="AI76" s="93">
        <v>0</v>
      </c>
      <c r="AJ76" s="93">
        <v>0</v>
      </c>
      <c r="AK76" s="93">
        <v>0</v>
      </c>
      <c r="AL76" s="93">
        <v>0</v>
      </c>
      <c r="AM76" s="93">
        <v>0</v>
      </c>
    </row>
    <row r="77" spans="1:57" ht="47.25" x14ac:dyDescent="0.25">
      <c r="A77" s="3" t="s">
        <v>113</v>
      </c>
      <c r="B77" s="47" t="s">
        <v>114</v>
      </c>
      <c r="C77" s="4" t="s">
        <v>117</v>
      </c>
      <c r="D77" s="51">
        <v>0</v>
      </c>
      <c r="E77" s="51">
        <v>0</v>
      </c>
      <c r="F77" s="51">
        <v>0</v>
      </c>
      <c r="G77" s="51">
        <v>0</v>
      </c>
      <c r="H77" s="51">
        <v>0</v>
      </c>
      <c r="I77" s="51">
        <v>0</v>
      </c>
      <c r="J77" s="51">
        <v>0</v>
      </c>
      <c r="K77" s="51">
        <v>0</v>
      </c>
      <c r="L77" s="51">
        <v>0</v>
      </c>
      <c r="M77" s="51">
        <v>0</v>
      </c>
      <c r="N77" s="51">
        <v>0</v>
      </c>
      <c r="O77" s="51">
        <v>0</v>
      </c>
      <c r="P77" s="51">
        <v>0</v>
      </c>
      <c r="Q77" s="51">
        <v>0</v>
      </c>
      <c r="R77" s="51">
        <v>0</v>
      </c>
      <c r="S77" s="51">
        <v>0</v>
      </c>
      <c r="T77" s="51">
        <v>0</v>
      </c>
      <c r="U77" s="51">
        <v>0</v>
      </c>
      <c r="V77" s="51">
        <v>0</v>
      </c>
      <c r="W77" s="51">
        <v>0</v>
      </c>
      <c r="X77" s="51">
        <v>0</v>
      </c>
      <c r="Y77" s="51">
        <v>0</v>
      </c>
      <c r="Z77" s="51">
        <v>0</v>
      </c>
      <c r="AA77" s="51">
        <v>0</v>
      </c>
      <c r="AB77" s="51">
        <v>0</v>
      </c>
      <c r="AC77" s="51">
        <v>0</v>
      </c>
      <c r="AD77" s="51">
        <v>0</v>
      </c>
      <c r="AE77" s="51">
        <v>0</v>
      </c>
      <c r="AF77" s="51">
        <v>0</v>
      </c>
      <c r="AG77" s="51">
        <v>0</v>
      </c>
      <c r="AH77" s="93">
        <v>0</v>
      </c>
      <c r="AI77" s="93">
        <v>0</v>
      </c>
      <c r="AJ77" s="93">
        <v>0</v>
      </c>
      <c r="AK77" s="93">
        <v>0</v>
      </c>
      <c r="AL77" s="93">
        <v>0</v>
      </c>
      <c r="AM77" s="93">
        <v>0</v>
      </c>
    </row>
    <row r="78" spans="1:57" ht="31.5" x14ac:dyDescent="0.25">
      <c r="A78" s="3" t="s">
        <v>115</v>
      </c>
      <c r="B78" s="47" t="s">
        <v>116</v>
      </c>
      <c r="C78" s="4" t="s">
        <v>117</v>
      </c>
      <c r="D78" s="51">
        <v>0</v>
      </c>
      <c r="E78" s="51">
        <v>0</v>
      </c>
      <c r="F78" s="51">
        <v>0</v>
      </c>
      <c r="G78" s="51">
        <v>0</v>
      </c>
      <c r="H78" s="51">
        <v>0</v>
      </c>
      <c r="I78" s="51">
        <f>I79</f>
        <v>1</v>
      </c>
      <c r="J78" s="51">
        <v>0</v>
      </c>
      <c r="K78" s="51">
        <v>0</v>
      </c>
      <c r="L78" s="51">
        <v>0</v>
      </c>
      <c r="M78" s="51">
        <v>0</v>
      </c>
      <c r="N78" s="51">
        <v>0</v>
      </c>
      <c r="O78" s="51">
        <f>O81</f>
        <v>1</v>
      </c>
      <c r="P78" s="51">
        <v>0</v>
      </c>
      <c r="Q78" s="51">
        <v>0</v>
      </c>
      <c r="R78" s="51">
        <v>0</v>
      </c>
      <c r="S78" s="51">
        <v>0</v>
      </c>
      <c r="T78" s="51">
        <v>0</v>
      </c>
      <c r="U78" s="51">
        <f>U81</f>
        <v>4</v>
      </c>
      <c r="V78" s="51">
        <v>0</v>
      </c>
      <c r="W78" s="51">
        <v>0</v>
      </c>
      <c r="X78" s="51">
        <v>0</v>
      </c>
      <c r="Y78" s="51">
        <v>0</v>
      </c>
      <c r="Z78" s="51">
        <v>0</v>
      </c>
      <c r="AA78" s="51">
        <f>AA81+AA80</f>
        <v>3</v>
      </c>
      <c r="AB78" s="51">
        <v>0</v>
      </c>
      <c r="AC78" s="51">
        <v>0</v>
      </c>
      <c r="AD78" s="51">
        <v>0</v>
      </c>
      <c r="AE78" s="51">
        <v>0</v>
      </c>
      <c r="AF78" s="51">
        <v>0</v>
      </c>
      <c r="AG78" s="51">
        <v>0</v>
      </c>
      <c r="AH78" s="93">
        <v>0</v>
      </c>
      <c r="AI78" s="93">
        <v>0</v>
      </c>
      <c r="AJ78" s="93">
        <v>0</v>
      </c>
      <c r="AK78" s="93">
        <v>0</v>
      </c>
      <c r="AL78" s="93">
        <v>0</v>
      </c>
      <c r="AM78" s="93">
        <v>0</v>
      </c>
    </row>
    <row r="79" spans="1:57" ht="94.5" x14ac:dyDescent="0.25">
      <c r="A79" s="3" t="s">
        <v>115</v>
      </c>
      <c r="B79" s="33" t="s">
        <v>502</v>
      </c>
      <c r="C79" s="85" t="s">
        <v>503</v>
      </c>
      <c r="D79" s="51">
        <v>0</v>
      </c>
      <c r="E79" s="51">
        <v>0</v>
      </c>
      <c r="F79" s="51">
        <v>0</v>
      </c>
      <c r="G79" s="51">
        <v>0</v>
      </c>
      <c r="H79" s="51">
        <v>0</v>
      </c>
      <c r="I79" s="51">
        <v>1</v>
      </c>
      <c r="J79" s="51">
        <v>0</v>
      </c>
      <c r="K79" s="51">
        <v>0</v>
      </c>
      <c r="L79" s="51">
        <v>0</v>
      </c>
      <c r="M79" s="51">
        <v>0</v>
      </c>
      <c r="N79" s="51">
        <v>0</v>
      </c>
      <c r="O79" s="51">
        <v>0</v>
      </c>
      <c r="P79" s="51">
        <v>0</v>
      </c>
      <c r="Q79" s="51">
        <v>0</v>
      </c>
      <c r="R79" s="51">
        <v>0</v>
      </c>
      <c r="S79" s="51">
        <v>0</v>
      </c>
      <c r="T79" s="51">
        <v>0</v>
      </c>
      <c r="U79" s="51">
        <v>0</v>
      </c>
      <c r="V79" s="51">
        <v>0</v>
      </c>
      <c r="W79" s="51">
        <v>0</v>
      </c>
      <c r="X79" s="51">
        <v>0</v>
      </c>
      <c r="Y79" s="51">
        <v>0</v>
      </c>
      <c r="Z79" s="51">
        <v>0</v>
      </c>
      <c r="AA79" s="51">
        <v>0</v>
      </c>
      <c r="AB79" s="51">
        <v>0</v>
      </c>
      <c r="AC79" s="51">
        <v>0</v>
      </c>
      <c r="AD79" s="51">
        <v>0</v>
      </c>
      <c r="AE79" s="51">
        <v>0</v>
      </c>
      <c r="AF79" s="51">
        <v>0</v>
      </c>
      <c r="AG79" s="51">
        <v>0</v>
      </c>
      <c r="AH79" s="93">
        <v>0</v>
      </c>
      <c r="AI79" s="93">
        <v>0</v>
      </c>
      <c r="AJ79" s="93">
        <v>0</v>
      </c>
      <c r="AK79" s="93">
        <v>0</v>
      </c>
      <c r="AL79" s="93">
        <v>0</v>
      </c>
      <c r="AM79" s="93">
        <v>0</v>
      </c>
    </row>
    <row r="80" spans="1:57" ht="110.25" x14ac:dyDescent="0.25">
      <c r="A80" s="3" t="s">
        <v>115</v>
      </c>
      <c r="B80" s="33" t="s">
        <v>504</v>
      </c>
      <c r="C80" s="85" t="s">
        <v>505</v>
      </c>
      <c r="D80" s="51">
        <v>0</v>
      </c>
      <c r="E80" s="51">
        <v>0</v>
      </c>
      <c r="F80" s="51">
        <v>0</v>
      </c>
      <c r="G80" s="51">
        <v>0</v>
      </c>
      <c r="H80" s="51">
        <v>0</v>
      </c>
      <c r="I80" s="51">
        <v>0</v>
      </c>
      <c r="J80" s="51">
        <v>0</v>
      </c>
      <c r="K80" s="51">
        <v>0</v>
      </c>
      <c r="L80" s="51">
        <v>0</v>
      </c>
      <c r="M80" s="51">
        <v>0</v>
      </c>
      <c r="N80" s="51">
        <v>0</v>
      </c>
      <c r="O80" s="51">
        <v>0</v>
      </c>
      <c r="P80" s="51">
        <v>0</v>
      </c>
      <c r="Q80" s="51">
        <v>0</v>
      </c>
      <c r="R80" s="51">
        <v>0</v>
      </c>
      <c r="S80" s="51">
        <v>0</v>
      </c>
      <c r="T80" s="51">
        <v>0</v>
      </c>
      <c r="U80" s="51">
        <v>0</v>
      </c>
      <c r="V80" s="51">
        <v>0</v>
      </c>
      <c r="W80" s="51">
        <v>0</v>
      </c>
      <c r="X80" s="51">
        <v>0</v>
      </c>
      <c r="Y80" s="51">
        <v>0</v>
      </c>
      <c r="Z80" s="51">
        <v>0</v>
      </c>
      <c r="AA80" s="51">
        <v>1</v>
      </c>
      <c r="AB80" s="51">
        <v>0</v>
      </c>
      <c r="AC80" s="51">
        <v>0</v>
      </c>
      <c r="AD80" s="51">
        <v>0</v>
      </c>
      <c r="AE80" s="51">
        <v>0</v>
      </c>
      <c r="AF80" s="51">
        <v>0</v>
      </c>
      <c r="AG80" s="51">
        <v>0</v>
      </c>
      <c r="AH80" s="93">
        <v>0</v>
      </c>
      <c r="AI80" s="93">
        <v>0</v>
      </c>
      <c r="AJ80" s="93">
        <v>0</v>
      </c>
      <c r="AK80" s="93">
        <v>0</v>
      </c>
      <c r="AL80" s="93">
        <v>0</v>
      </c>
      <c r="AM80" s="93">
        <v>0</v>
      </c>
    </row>
    <row r="81" spans="1:39" ht="47.25" x14ac:dyDescent="0.25">
      <c r="A81" s="3" t="s">
        <v>115</v>
      </c>
      <c r="B81" s="33" t="s">
        <v>506</v>
      </c>
      <c r="C81" s="85" t="s">
        <v>507</v>
      </c>
      <c r="D81" s="51">
        <v>0</v>
      </c>
      <c r="E81" s="51">
        <v>0</v>
      </c>
      <c r="F81" s="51">
        <v>0</v>
      </c>
      <c r="G81" s="51">
        <v>0</v>
      </c>
      <c r="H81" s="51">
        <v>0</v>
      </c>
      <c r="I81" s="51">
        <v>0</v>
      </c>
      <c r="J81" s="51">
        <v>0</v>
      </c>
      <c r="K81" s="51">
        <v>0</v>
      </c>
      <c r="L81" s="51">
        <v>0</v>
      </c>
      <c r="M81" s="51">
        <v>0</v>
      </c>
      <c r="N81" s="51">
        <v>0</v>
      </c>
      <c r="O81" s="51">
        <v>1</v>
      </c>
      <c r="P81" s="51">
        <v>0</v>
      </c>
      <c r="Q81" s="51">
        <v>0</v>
      </c>
      <c r="R81" s="51">
        <v>0</v>
      </c>
      <c r="S81" s="51">
        <v>0</v>
      </c>
      <c r="T81" s="51">
        <v>0</v>
      </c>
      <c r="U81" s="51">
        <v>4</v>
      </c>
      <c r="V81" s="51">
        <v>0</v>
      </c>
      <c r="W81" s="51">
        <v>0</v>
      </c>
      <c r="X81" s="51">
        <v>0</v>
      </c>
      <c r="Y81" s="51">
        <v>0</v>
      </c>
      <c r="Z81" s="51">
        <v>0</v>
      </c>
      <c r="AA81" s="51">
        <v>2</v>
      </c>
      <c r="AB81" s="51">
        <v>0</v>
      </c>
      <c r="AC81" s="51">
        <v>0</v>
      </c>
      <c r="AD81" s="51">
        <v>0</v>
      </c>
      <c r="AE81" s="51">
        <v>0</v>
      </c>
      <c r="AF81" s="51">
        <v>0</v>
      </c>
      <c r="AG81" s="51">
        <v>0</v>
      </c>
      <c r="AH81" s="93">
        <v>0</v>
      </c>
      <c r="AI81" s="93">
        <v>0</v>
      </c>
      <c r="AJ81" s="93">
        <v>0</v>
      </c>
      <c r="AK81" s="93">
        <v>0</v>
      </c>
      <c r="AL81" s="93">
        <v>0</v>
      </c>
      <c r="AM81" s="93">
        <v>0</v>
      </c>
    </row>
  </sheetData>
  <mergeCells count="21">
    <mergeCell ref="AE2:AM2"/>
    <mergeCell ref="AH17:AM18"/>
    <mergeCell ref="AH19:AM19"/>
    <mergeCell ref="D16:AM16"/>
    <mergeCell ref="A10:AM10"/>
    <mergeCell ref="A11:AM11"/>
    <mergeCell ref="A13:AM13"/>
    <mergeCell ref="A14:O14"/>
    <mergeCell ref="A16:A20"/>
    <mergeCell ref="D17:I18"/>
    <mergeCell ref="D19:I19"/>
    <mergeCell ref="J19:O19"/>
    <mergeCell ref="J17:O18"/>
    <mergeCell ref="B16:B20"/>
    <mergeCell ref="C16:C20"/>
    <mergeCell ref="P17:U18"/>
    <mergeCell ref="P19:U19"/>
    <mergeCell ref="V17:AA18"/>
    <mergeCell ref="V19:AA19"/>
    <mergeCell ref="AB17:AG18"/>
    <mergeCell ref="AB19:AG19"/>
  </mergeCells>
  <phoneticPr fontId="21" type="noConversion"/>
  <printOptions horizontalCentered="1"/>
  <pageMargins left="0.70866141732283472" right="0.70866141732283472" top="0.74803149606299213" bottom="0.74803149606299213" header="0.31496062992125984" footer="0.31496062992125984"/>
  <pageSetup paperSize="8" scale="34" fitToHeight="0"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G80"/>
  <sheetViews>
    <sheetView view="pageBreakPreview" topLeftCell="A64" zoomScale="70" zoomScaleNormal="70" zoomScaleSheetLayoutView="70" workbookViewId="0">
      <selection activeCell="B9" sqref="B9"/>
    </sheetView>
  </sheetViews>
  <sheetFormatPr defaultColWidth="9.140625" defaultRowHeight="15.75" x14ac:dyDescent="0.25"/>
  <cols>
    <col min="1" max="1" width="13" style="69" customWidth="1"/>
    <col min="2" max="2" width="59.28515625" style="69" customWidth="1"/>
    <col min="3" max="3" width="15.7109375" style="69" customWidth="1"/>
    <col min="4" max="9" width="6.85546875" style="69" customWidth="1"/>
    <col min="10" max="10" width="10.7109375" style="69" bestFit="1" customWidth="1"/>
    <col min="11" max="23" width="6.85546875" style="69" customWidth="1"/>
    <col min="24" max="24" width="8.28515625" style="69" customWidth="1"/>
    <col min="25" max="31" width="6.85546875" style="69" customWidth="1"/>
    <col min="32" max="41" width="6.7109375" style="69" customWidth="1"/>
    <col min="42" max="58" width="9.140625" style="69"/>
    <col min="59" max="59" width="10.7109375" style="69" bestFit="1" customWidth="1"/>
    <col min="60" max="16384" width="9.140625" style="69"/>
  </cols>
  <sheetData>
    <row r="1" spans="1:59" ht="18.75" x14ac:dyDescent="0.25">
      <c r="A1" s="20"/>
      <c r="B1" s="127"/>
      <c r="C1" s="127"/>
      <c r="D1" s="128"/>
      <c r="E1" s="128"/>
      <c r="F1" s="128"/>
      <c r="G1" s="128"/>
      <c r="H1" s="128"/>
      <c r="I1" s="128"/>
      <c r="J1" s="128"/>
      <c r="K1" s="21"/>
      <c r="L1" s="21"/>
      <c r="M1" s="21"/>
      <c r="N1" s="21"/>
      <c r="O1" s="21"/>
      <c r="P1" s="21"/>
      <c r="Q1" s="21"/>
      <c r="R1" s="21"/>
      <c r="S1" s="21"/>
      <c r="T1" s="21"/>
      <c r="U1" s="21"/>
      <c r="AA1" s="50"/>
      <c r="AB1" s="50"/>
      <c r="AC1" s="50"/>
      <c r="AD1" s="50"/>
      <c r="AE1" s="50"/>
      <c r="AF1" s="50"/>
      <c r="AY1" s="50" t="s">
        <v>367</v>
      </c>
      <c r="BB1" s="50"/>
      <c r="BC1" s="50"/>
    </row>
    <row r="2" spans="1:59" ht="15.75" customHeight="1" x14ac:dyDescent="0.25">
      <c r="A2" s="22"/>
      <c r="B2" s="22"/>
      <c r="C2" s="22"/>
      <c r="D2" s="22"/>
      <c r="E2" s="22"/>
      <c r="F2" s="22"/>
      <c r="G2" s="22"/>
      <c r="H2" s="22"/>
      <c r="I2" s="22"/>
      <c r="J2" s="22"/>
      <c r="K2" s="22"/>
      <c r="L2" s="22"/>
      <c r="M2" s="22"/>
      <c r="N2" s="22"/>
      <c r="O2" s="22"/>
      <c r="P2" s="22"/>
      <c r="Q2" s="22"/>
      <c r="R2" s="22"/>
      <c r="S2" s="22"/>
      <c r="T2" s="22"/>
      <c r="U2" s="22"/>
      <c r="AA2" s="49"/>
      <c r="AB2" s="49"/>
      <c r="AC2" s="49"/>
      <c r="AD2" s="49"/>
      <c r="AE2" s="49"/>
      <c r="AY2" s="151" t="str">
        <f>'6'!AE2</f>
        <v>к распоряжению комитета по топливно-энергетическому комплексу Ленинградской области</v>
      </c>
      <c r="AZ2" s="151"/>
      <c r="BA2" s="151"/>
      <c r="BB2" s="151"/>
      <c r="BC2" s="151"/>
      <c r="BD2" s="151"/>
      <c r="BE2" s="151"/>
      <c r="BF2" s="151"/>
      <c r="BG2" s="151"/>
    </row>
    <row r="3" spans="1:59" x14ac:dyDescent="0.25">
      <c r="A3" s="22"/>
      <c r="B3" s="22"/>
      <c r="C3" s="22"/>
      <c r="D3" s="22"/>
      <c r="E3" s="22"/>
      <c r="F3" s="22"/>
      <c r="G3" s="22"/>
      <c r="H3" s="22"/>
      <c r="I3" s="22"/>
      <c r="J3" s="22"/>
      <c r="K3" s="22"/>
      <c r="L3" s="22"/>
      <c r="M3" s="22"/>
      <c r="N3" s="22"/>
      <c r="O3" s="22"/>
      <c r="P3" s="22"/>
      <c r="Q3" s="22"/>
      <c r="R3" s="22"/>
      <c r="S3" s="22"/>
      <c r="T3" s="22"/>
      <c r="U3" s="22"/>
      <c r="AA3" s="49"/>
      <c r="AC3" s="49"/>
      <c r="AD3" s="49"/>
      <c r="AE3" s="49"/>
      <c r="BA3" s="49"/>
      <c r="BE3" s="49"/>
    </row>
    <row r="4" spans="1:59" ht="21" customHeight="1" x14ac:dyDescent="0.3">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1"/>
    </row>
    <row r="5" spans="1:59" ht="21" customHeight="1" x14ac:dyDescent="0.3">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1"/>
    </row>
    <row r="6" spans="1:59" ht="21" customHeight="1" x14ac:dyDescent="0.3">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1"/>
    </row>
    <row r="7" spans="1:59" ht="21" customHeight="1" x14ac:dyDescent="0.3">
      <c r="A7" s="23"/>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1"/>
    </row>
    <row r="8" spans="1:59" ht="21" customHeight="1" x14ac:dyDescent="0.3">
      <c r="A8" s="23"/>
      <c r="B8" s="23"/>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1"/>
    </row>
    <row r="9" spans="1:59" ht="21" customHeight="1" x14ac:dyDescent="0.3">
      <c r="A9" s="23"/>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1"/>
    </row>
    <row r="10" spans="1:59" x14ac:dyDescent="0.25">
      <c r="A10" s="184" t="s">
        <v>255</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c r="AW10" s="184"/>
      <c r="AX10" s="184"/>
      <c r="AY10" s="184"/>
      <c r="AZ10" s="184"/>
      <c r="BA10" s="184"/>
      <c r="BB10" s="184"/>
      <c r="BC10" s="184"/>
      <c r="BD10" s="184"/>
      <c r="BE10" s="184"/>
      <c r="BF10" s="184"/>
      <c r="BG10" s="184"/>
    </row>
    <row r="11" spans="1:59" x14ac:dyDescent="0.25">
      <c r="A11" s="182" t="s">
        <v>259</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c r="AU11" s="182"/>
      <c r="AV11" s="182"/>
      <c r="AW11" s="182"/>
      <c r="AX11" s="182"/>
      <c r="AY11" s="182"/>
      <c r="AZ11" s="182"/>
      <c r="BA11" s="182"/>
      <c r="BB11" s="182"/>
      <c r="BC11" s="182"/>
      <c r="BD11" s="182"/>
      <c r="BE11" s="182"/>
      <c r="BF11" s="182"/>
      <c r="BG11" s="182"/>
    </row>
    <row r="12" spans="1:59" x14ac:dyDescent="0.25">
      <c r="A12" s="20"/>
      <c r="B12" s="121"/>
      <c r="C12" s="121"/>
      <c r="D12" s="122"/>
      <c r="E12" s="122"/>
      <c r="F12" s="122"/>
      <c r="G12" s="122"/>
      <c r="H12" s="122"/>
      <c r="I12" s="122"/>
      <c r="J12" s="122"/>
      <c r="K12" s="122"/>
      <c r="L12" s="122"/>
      <c r="M12" s="122"/>
      <c r="N12" s="122"/>
      <c r="O12" s="122"/>
      <c r="P12" s="122"/>
      <c r="Q12" s="122"/>
      <c r="R12" s="122"/>
      <c r="S12" s="122"/>
      <c r="T12" s="122"/>
      <c r="U12" s="122"/>
      <c r="V12" s="122"/>
      <c r="W12" s="122"/>
      <c r="X12" s="122"/>
      <c r="Y12" s="21"/>
      <c r="Z12" s="21"/>
      <c r="AA12" s="21"/>
      <c r="AB12" s="21"/>
      <c r="AC12" s="21"/>
      <c r="AD12" s="21"/>
      <c r="AE12" s="21"/>
    </row>
    <row r="13" spans="1:59" ht="18.75" customHeight="1" x14ac:dyDescent="0.25">
      <c r="A13" s="185" t="s">
        <v>488</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c r="AW13" s="185"/>
      <c r="AX13" s="185"/>
      <c r="AY13" s="185"/>
      <c r="AZ13" s="185"/>
      <c r="BA13" s="185"/>
      <c r="BB13" s="185"/>
      <c r="BC13" s="185"/>
      <c r="BD13" s="185"/>
      <c r="BE13" s="185"/>
      <c r="BF13" s="185"/>
      <c r="BG13" s="185"/>
    </row>
    <row r="14" spans="1:59"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16"/>
    </row>
    <row r="15" spans="1:59" x14ac:dyDescent="0.25">
      <c r="A15" s="182"/>
      <c r="B15" s="182"/>
      <c r="C15" s="182"/>
      <c r="D15" s="182"/>
      <c r="E15" s="182"/>
      <c r="F15" s="182"/>
      <c r="G15" s="182"/>
      <c r="H15" s="182"/>
      <c r="I15" s="182"/>
      <c r="J15" s="182"/>
      <c r="K15" s="89"/>
      <c r="L15" s="89"/>
      <c r="M15" s="89"/>
      <c r="N15" s="89"/>
      <c r="O15" s="89"/>
      <c r="P15" s="89"/>
      <c r="Q15" s="89"/>
      <c r="R15" s="89"/>
      <c r="S15" s="89"/>
      <c r="T15" s="89"/>
      <c r="U15" s="89"/>
      <c r="V15" s="89"/>
      <c r="W15" s="89"/>
      <c r="X15" s="89"/>
      <c r="Y15" s="122"/>
      <c r="Z15" s="122"/>
      <c r="AA15" s="122"/>
      <c r="AB15" s="122"/>
      <c r="AC15" s="122"/>
      <c r="AD15" s="122"/>
      <c r="AE15" s="122"/>
    </row>
    <row r="16" spans="1:59" ht="24.75" customHeight="1" x14ac:dyDescent="0.25">
      <c r="A16" s="166" t="s">
        <v>2</v>
      </c>
      <c r="B16" s="166" t="s">
        <v>120</v>
      </c>
      <c r="C16" s="166" t="s">
        <v>121</v>
      </c>
      <c r="D16" s="133" t="s">
        <v>260</v>
      </c>
      <c r="E16" s="133"/>
      <c r="F16" s="133"/>
      <c r="G16" s="133"/>
      <c r="H16" s="133"/>
      <c r="I16" s="133"/>
      <c r="J16" s="133"/>
      <c r="K16" s="177" t="s">
        <v>261</v>
      </c>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c r="AW16" s="177"/>
      <c r="AX16" s="177"/>
      <c r="AY16" s="177"/>
      <c r="AZ16" s="177"/>
      <c r="BA16" s="177"/>
      <c r="BB16" s="177"/>
      <c r="BC16" s="177"/>
      <c r="BD16" s="177"/>
      <c r="BE16" s="177"/>
      <c r="BF16" s="177"/>
      <c r="BG16" s="177"/>
    </row>
    <row r="17" spans="1:59" ht="29.25" customHeight="1" x14ac:dyDescent="0.25">
      <c r="A17" s="166"/>
      <c r="B17" s="166"/>
      <c r="C17" s="166"/>
      <c r="D17" s="133"/>
      <c r="E17" s="133"/>
      <c r="F17" s="133"/>
      <c r="G17" s="133"/>
      <c r="H17" s="133"/>
      <c r="I17" s="133"/>
      <c r="J17" s="133"/>
      <c r="K17" s="167" t="s">
        <v>437</v>
      </c>
      <c r="L17" s="167"/>
      <c r="M17" s="167"/>
      <c r="N17" s="167"/>
      <c r="O17" s="167"/>
      <c r="P17" s="167"/>
      <c r="Q17" s="167"/>
      <c r="R17" s="167" t="s">
        <v>438</v>
      </c>
      <c r="S17" s="167"/>
      <c r="T17" s="167"/>
      <c r="U17" s="167"/>
      <c r="V17" s="167"/>
      <c r="W17" s="167"/>
      <c r="X17" s="167"/>
      <c r="Y17" s="167" t="s">
        <v>439</v>
      </c>
      <c r="Z17" s="167"/>
      <c r="AA17" s="167"/>
      <c r="AB17" s="167"/>
      <c r="AC17" s="167"/>
      <c r="AD17" s="167"/>
      <c r="AE17" s="167"/>
      <c r="AF17" s="167" t="s">
        <v>440</v>
      </c>
      <c r="AG17" s="167"/>
      <c r="AH17" s="167"/>
      <c r="AI17" s="167"/>
      <c r="AJ17" s="167"/>
      <c r="AK17" s="167"/>
      <c r="AL17" s="167"/>
      <c r="AM17" s="167" t="s">
        <v>486</v>
      </c>
      <c r="AN17" s="167"/>
      <c r="AO17" s="167"/>
      <c r="AP17" s="167"/>
      <c r="AQ17" s="167"/>
      <c r="AR17" s="167"/>
      <c r="AS17" s="167"/>
      <c r="AT17" s="167" t="s">
        <v>487</v>
      </c>
      <c r="AU17" s="167"/>
      <c r="AV17" s="167"/>
      <c r="AW17" s="167"/>
      <c r="AX17" s="167"/>
      <c r="AY17" s="167"/>
      <c r="AZ17" s="167"/>
      <c r="BA17" s="186" t="s">
        <v>190</v>
      </c>
      <c r="BB17" s="186"/>
      <c r="BC17" s="186"/>
      <c r="BD17" s="186"/>
      <c r="BE17" s="186"/>
      <c r="BF17" s="186"/>
      <c r="BG17" s="186"/>
    </row>
    <row r="18" spans="1:59" ht="23.25" customHeight="1" x14ac:dyDescent="0.25">
      <c r="A18" s="166"/>
      <c r="B18" s="167"/>
      <c r="C18" s="167"/>
      <c r="D18" s="167" t="s">
        <v>10</v>
      </c>
      <c r="E18" s="167"/>
      <c r="F18" s="167"/>
      <c r="G18" s="167"/>
      <c r="H18" s="167"/>
      <c r="I18" s="167"/>
      <c r="J18" s="167"/>
      <c r="K18" s="167" t="s">
        <v>132</v>
      </c>
      <c r="L18" s="167"/>
      <c r="M18" s="167"/>
      <c r="N18" s="167"/>
      <c r="O18" s="167"/>
      <c r="P18" s="167"/>
      <c r="Q18" s="167"/>
      <c r="R18" s="167" t="s">
        <v>132</v>
      </c>
      <c r="S18" s="167"/>
      <c r="T18" s="167"/>
      <c r="U18" s="167"/>
      <c r="V18" s="167"/>
      <c r="W18" s="167"/>
      <c r="X18" s="167"/>
      <c r="Y18" s="167" t="s">
        <v>132</v>
      </c>
      <c r="Z18" s="167"/>
      <c r="AA18" s="167"/>
      <c r="AB18" s="167"/>
      <c r="AC18" s="167"/>
      <c r="AD18" s="167"/>
      <c r="AE18" s="167"/>
      <c r="AF18" s="167" t="s">
        <v>132</v>
      </c>
      <c r="AG18" s="167"/>
      <c r="AH18" s="167"/>
      <c r="AI18" s="167"/>
      <c r="AJ18" s="167"/>
      <c r="AK18" s="167"/>
      <c r="AL18" s="167"/>
      <c r="AM18" s="167" t="s">
        <v>132</v>
      </c>
      <c r="AN18" s="167"/>
      <c r="AO18" s="167"/>
      <c r="AP18" s="167"/>
      <c r="AQ18" s="167"/>
      <c r="AR18" s="167"/>
      <c r="AS18" s="167"/>
      <c r="AT18" s="167" t="s">
        <v>132</v>
      </c>
      <c r="AU18" s="167"/>
      <c r="AV18" s="167"/>
      <c r="AW18" s="167"/>
      <c r="AX18" s="167"/>
      <c r="AY18" s="167"/>
      <c r="AZ18" s="167"/>
      <c r="BA18" s="167" t="s">
        <v>10</v>
      </c>
      <c r="BB18" s="167"/>
      <c r="BC18" s="167"/>
      <c r="BD18" s="167"/>
      <c r="BE18" s="167"/>
      <c r="BF18" s="167"/>
      <c r="BG18" s="167"/>
    </row>
    <row r="19" spans="1:59" ht="60.75" customHeight="1" x14ac:dyDescent="0.25">
      <c r="A19" s="166"/>
      <c r="B19" s="156"/>
      <c r="C19" s="183"/>
      <c r="D19" s="29" t="s">
        <v>194</v>
      </c>
      <c r="E19" s="29" t="s">
        <v>195</v>
      </c>
      <c r="F19" s="29" t="s">
        <v>262</v>
      </c>
      <c r="G19" s="29" t="s">
        <v>263</v>
      </c>
      <c r="H19" s="29" t="s">
        <v>264</v>
      </c>
      <c r="I19" s="29" t="s">
        <v>197</v>
      </c>
      <c r="J19" s="39" t="s">
        <v>198</v>
      </c>
      <c r="K19" s="29" t="s">
        <v>194</v>
      </c>
      <c r="L19" s="29" t="s">
        <v>195</v>
      </c>
      <c r="M19" s="29" t="s">
        <v>262</v>
      </c>
      <c r="N19" s="29" t="s">
        <v>263</v>
      </c>
      <c r="O19" s="29" t="s">
        <v>264</v>
      </c>
      <c r="P19" s="29" t="s">
        <v>197</v>
      </c>
      <c r="Q19" s="39" t="s">
        <v>198</v>
      </c>
      <c r="R19" s="29" t="s">
        <v>194</v>
      </c>
      <c r="S19" s="29" t="s">
        <v>195</v>
      </c>
      <c r="T19" s="29" t="s">
        <v>262</v>
      </c>
      <c r="U19" s="29" t="s">
        <v>263</v>
      </c>
      <c r="V19" s="29" t="s">
        <v>264</v>
      </c>
      <c r="W19" s="29" t="s">
        <v>197</v>
      </c>
      <c r="X19" s="39" t="s">
        <v>198</v>
      </c>
      <c r="Y19" s="29" t="s">
        <v>194</v>
      </c>
      <c r="Z19" s="29" t="s">
        <v>195</v>
      </c>
      <c r="AA19" s="29" t="s">
        <v>262</v>
      </c>
      <c r="AB19" s="29" t="s">
        <v>263</v>
      </c>
      <c r="AC19" s="29" t="s">
        <v>264</v>
      </c>
      <c r="AD19" s="29" t="s">
        <v>197</v>
      </c>
      <c r="AE19" s="39" t="s">
        <v>198</v>
      </c>
      <c r="AF19" s="29" t="s">
        <v>194</v>
      </c>
      <c r="AG19" s="29" t="s">
        <v>195</v>
      </c>
      <c r="AH19" s="29" t="s">
        <v>262</v>
      </c>
      <c r="AI19" s="29" t="s">
        <v>263</v>
      </c>
      <c r="AJ19" s="29" t="s">
        <v>264</v>
      </c>
      <c r="AK19" s="29" t="s">
        <v>197</v>
      </c>
      <c r="AL19" s="39" t="s">
        <v>198</v>
      </c>
      <c r="AM19" s="29" t="s">
        <v>194</v>
      </c>
      <c r="AN19" s="29" t="s">
        <v>195</v>
      </c>
      <c r="AO19" s="29" t="s">
        <v>262</v>
      </c>
      <c r="AP19" s="29" t="s">
        <v>263</v>
      </c>
      <c r="AQ19" s="29" t="s">
        <v>264</v>
      </c>
      <c r="AR19" s="29" t="s">
        <v>197</v>
      </c>
      <c r="AS19" s="39" t="s">
        <v>198</v>
      </c>
      <c r="AT19" s="29" t="s">
        <v>194</v>
      </c>
      <c r="AU19" s="29" t="s">
        <v>195</v>
      </c>
      <c r="AV19" s="29" t="s">
        <v>262</v>
      </c>
      <c r="AW19" s="29" t="s">
        <v>263</v>
      </c>
      <c r="AX19" s="29" t="s">
        <v>264</v>
      </c>
      <c r="AY19" s="29" t="s">
        <v>197</v>
      </c>
      <c r="AZ19" s="39" t="s">
        <v>198</v>
      </c>
      <c r="BA19" s="29" t="s">
        <v>194</v>
      </c>
      <c r="BB19" s="29" t="s">
        <v>195</v>
      </c>
      <c r="BC19" s="29" t="s">
        <v>262</v>
      </c>
      <c r="BD19" s="29" t="s">
        <v>263</v>
      </c>
      <c r="BE19" s="29" t="s">
        <v>264</v>
      </c>
      <c r="BF19" s="29" t="s">
        <v>197</v>
      </c>
      <c r="BG19" s="39" t="s">
        <v>198</v>
      </c>
    </row>
    <row r="20" spans="1:59" x14ac:dyDescent="0.25">
      <c r="A20" s="81">
        <v>1</v>
      </c>
      <c r="B20" s="81">
        <v>2</v>
      </c>
      <c r="C20" s="81">
        <v>3</v>
      </c>
      <c r="D20" s="2" t="s">
        <v>219</v>
      </c>
      <c r="E20" s="2" t="s">
        <v>220</v>
      </c>
      <c r="F20" s="2" t="s">
        <v>221</v>
      </c>
      <c r="G20" s="2" t="s">
        <v>222</v>
      </c>
      <c r="H20" s="2" t="s">
        <v>223</v>
      </c>
      <c r="I20" s="2" t="s">
        <v>224</v>
      </c>
      <c r="J20" s="2" t="s">
        <v>225</v>
      </c>
      <c r="K20" s="2" t="s">
        <v>375</v>
      </c>
      <c r="L20" s="2" t="s">
        <v>376</v>
      </c>
      <c r="M20" s="2" t="s">
        <v>377</v>
      </c>
      <c r="N20" s="2" t="s">
        <v>388</v>
      </c>
      <c r="O20" s="2" t="s">
        <v>389</v>
      </c>
      <c r="P20" s="2" t="s">
        <v>391</v>
      </c>
      <c r="Q20" s="2" t="s">
        <v>390</v>
      </c>
      <c r="R20" s="2" t="s">
        <v>199</v>
      </c>
      <c r="S20" s="2" t="s">
        <v>200</v>
      </c>
      <c r="T20" s="2" t="s">
        <v>201</v>
      </c>
      <c r="U20" s="2" t="s">
        <v>202</v>
      </c>
      <c r="V20" s="2" t="s">
        <v>203</v>
      </c>
      <c r="W20" s="2" t="s">
        <v>204</v>
      </c>
      <c r="X20" s="2" t="s">
        <v>205</v>
      </c>
      <c r="Y20" s="2" t="s">
        <v>430</v>
      </c>
      <c r="Z20" s="2" t="s">
        <v>431</v>
      </c>
      <c r="AA20" s="2" t="s">
        <v>432</v>
      </c>
      <c r="AB20" s="2" t="s">
        <v>433</v>
      </c>
      <c r="AC20" s="2" t="s">
        <v>434</v>
      </c>
      <c r="AD20" s="2" t="s">
        <v>435</v>
      </c>
      <c r="AE20" s="2" t="s">
        <v>436</v>
      </c>
      <c r="AF20" s="2" t="s">
        <v>441</v>
      </c>
      <c r="AG20" s="2" t="s">
        <v>442</v>
      </c>
      <c r="AH20" s="2" t="s">
        <v>443</v>
      </c>
      <c r="AI20" s="2" t="s">
        <v>444</v>
      </c>
      <c r="AJ20" s="2" t="s">
        <v>445</v>
      </c>
      <c r="AK20" s="2" t="s">
        <v>446</v>
      </c>
      <c r="AL20" s="2" t="s">
        <v>447</v>
      </c>
      <c r="AM20" s="2" t="s">
        <v>448</v>
      </c>
      <c r="AN20" s="2" t="s">
        <v>449</v>
      </c>
      <c r="AO20" s="2" t="s">
        <v>450</v>
      </c>
      <c r="AP20" s="2" t="s">
        <v>451</v>
      </c>
      <c r="AQ20" s="2" t="s">
        <v>452</v>
      </c>
      <c r="AR20" s="2" t="s">
        <v>453</v>
      </c>
      <c r="AS20" s="2" t="s">
        <v>454</v>
      </c>
      <c r="AT20" s="2" t="s">
        <v>455</v>
      </c>
      <c r="AU20" s="2" t="s">
        <v>456</v>
      </c>
      <c r="AV20" s="2" t="s">
        <v>457</v>
      </c>
      <c r="AW20" s="2" t="s">
        <v>458</v>
      </c>
      <c r="AX20" s="2" t="s">
        <v>459</v>
      </c>
      <c r="AY20" s="2" t="s">
        <v>460</v>
      </c>
      <c r="AZ20" s="2" t="s">
        <v>461</v>
      </c>
      <c r="BA20" s="2" t="s">
        <v>206</v>
      </c>
      <c r="BB20" s="2" t="s">
        <v>207</v>
      </c>
      <c r="BC20" s="2" t="s">
        <v>208</v>
      </c>
      <c r="BD20" s="2" t="s">
        <v>209</v>
      </c>
      <c r="BE20" s="2" t="s">
        <v>210</v>
      </c>
      <c r="BF20" s="2" t="s">
        <v>211</v>
      </c>
      <c r="BG20" s="2" t="s">
        <v>212</v>
      </c>
    </row>
    <row r="21" spans="1:59" ht="26.25" customHeight="1" x14ac:dyDescent="0.25">
      <c r="A21" s="72" t="s">
        <v>21</v>
      </c>
      <c r="B21" s="32" t="s">
        <v>22</v>
      </c>
      <c r="C21" s="76" t="s">
        <v>117</v>
      </c>
      <c r="D21" s="54">
        <f>BA21</f>
        <v>0.25</v>
      </c>
      <c r="E21" s="54">
        <f t="shared" ref="E21:J21" si="0">BB21</f>
        <v>0</v>
      </c>
      <c r="F21" s="54">
        <f t="shared" si="0"/>
        <v>0.39</v>
      </c>
      <c r="G21" s="54">
        <f t="shared" si="0"/>
        <v>0</v>
      </c>
      <c r="H21" s="54">
        <f t="shared" si="0"/>
        <v>0.12</v>
      </c>
      <c r="I21" s="54">
        <f t="shared" si="0"/>
        <v>0</v>
      </c>
      <c r="J21" s="54">
        <f t="shared" si="0"/>
        <v>3224</v>
      </c>
      <c r="K21" s="123">
        <f t="shared" ref="K21:L21" si="1">K25</f>
        <v>0.25</v>
      </c>
      <c r="L21" s="123">
        <f t="shared" si="1"/>
        <v>0</v>
      </c>
      <c r="M21" s="123">
        <f>M25</f>
        <v>0.39</v>
      </c>
      <c r="N21" s="123">
        <f t="shared" ref="N21:P21" si="2">N25</f>
        <v>0</v>
      </c>
      <c r="O21" s="123">
        <f t="shared" si="2"/>
        <v>0.12</v>
      </c>
      <c r="P21" s="123">
        <f t="shared" si="2"/>
        <v>0</v>
      </c>
      <c r="Q21" s="123">
        <f t="shared" ref="Q21:AZ21" si="3">SUM(Q23,Q27)</f>
        <v>806</v>
      </c>
      <c r="R21" s="123">
        <f t="shared" si="3"/>
        <v>0</v>
      </c>
      <c r="S21" s="123">
        <f t="shared" si="3"/>
        <v>0</v>
      </c>
      <c r="T21" s="123">
        <f t="shared" si="3"/>
        <v>0</v>
      </c>
      <c r="U21" s="123">
        <f t="shared" si="3"/>
        <v>0</v>
      </c>
      <c r="V21" s="123">
        <f t="shared" si="3"/>
        <v>0</v>
      </c>
      <c r="W21" s="123">
        <f t="shared" si="3"/>
        <v>0</v>
      </c>
      <c r="X21" s="123">
        <f t="shared" si="3"/>
        <v>577</v>
      </c>
      <c r="Y21" s="123">
        <f t="shared" si="3"/>
        <v>0</v>
      </c>
      <c r="Z21" s="123">
        <f t="shared" si="3"/>
        <v>0</v>
      </c>
      <c r="AA21" s="123">
        <f t="shared" si="3"/>
        <v>0</v>
      </c>
      <c r="AB21" s="123">
        <f t="shared" si="3"/>
        <v>0</v>
      </c>
      <c r="AC21" s="123">
        <f t="shared" si="3"/>
        <v>0</v>
      </c>
      <c r="AD21" s="123">
        <f t="shared" si="3"/>
        <v>0</v>
      </c>
      <c r="AE21" s="123">
        <f t="shared" si="3"/>
        <v>486</v>
      </c>
      <c r="AF21" s="123">
        <f t="shared" si="3"/>
        <v>0</v>
      </c>
      <c r="AG21" s="123">
        <f t="shared" si="3"/>
        <v>0</v>
      </c>
      <c r="AH21" s="123">
        <f t="shared" si="3"/>
        <v>0</v>
      </c>
      <c r="AI21" s="123">
        <f t="shared" si="3"/>
        <v>0</v>
      </c>
      <c r="AJ21" s="123">
        <f t="shared" si="3"/>
        <v>0</v>
      </c>
      <c r="AK21" s="123">
        <f t="shared" si="3"/>
        <v>0</v>
      </c>
      <c r="AL21" s="123">
        <f t="shared" si="3"/>
        <v>470</v>
      </c>
      <c r="AM21" s="123">
        <f t="shared" si="3"/>
        <v>0</v>
      </c>
      <c r="AN21" s="123">
        <f t="shared" si="3"/>
        <v>0</v>
      </c>
      <c r="AO21" s="123">
        <f t="shared" si="3"/>
        <v>0</v>
      </c>
      <c r="AP21" s="123">
        <f t="shared" si="3"/>
        <v>0</v>
      </c>
      <c r="AQ21" s="123">
        <f t="shared" si="3"/>
        <v>0</v>
      </c>
      <c r="AR21" s="123">
        <f t="shared" si="3"/>
        <v>0</v>
      </c>
      <c r="AS21" s="123">
        <f t="shared" si="3"/>
        <v>431</v>
      </c>
      <c r="AT21" s="123">
        <f t="shared" si="3"/>
        <v>0</v>
      </c>
      <c r="AU21" s="123">
        <f t="shared" si="3"/>
        <v>0</v>
      </c>
      <c r="AV21" s="123">
        <f t="shared" si="3"/>
        <v>0</v>
      </c>
      <c r="AW21" s="123">
        <f t="shared" si="3"/>
        <v>0</v>
      </c>
      <c r="AX21" s="123">
        <f t="shared" si="3"/>
        <v>0</v>
      </c>
      <c r="AY21" s="123">
        <f t="shared" si="3"/>
        <v>0</v>
      </c>
      <c r="AZ21" s="123">
        <f t="shared" si="3"/>
        <v>454</v>
      </c>
      <c r="BA21" s="54">
        <f>K21+R21+Y21+AF21+AM21+AT21</f>
        <v>0.25</v>
      </c>
      <c r="BB21" s="54">
        <f t="shared" ref="BB21:BG21" si="4">L21+S21+Z21+AG21+AN21+AU21</f>
        <v>0</v>
      </c>
      <c r="BC21" s="54">
        <f t="shared" si="4"/>
        <v>0.39</v>
      </c>
      <c r="BD21" s="54">
        <f t="shared" si="4"/>
        <v>0</v>
      </c>
      <c r="BE21" s="54">
        <f t="shared" si="4"/>
        <v>0.12</v>
      </c>
      <c r="BF21" s="54">
        <f t="shared" si="4"/>
        <v>0</v>
      </c>
      <c r="BG21" s="54">
        <f t="shared" si="4"/>
        <v>3224</v>
      </c>
    </row>
    <row r="22" spans="1:59" ht="28.5" customHeight="1" x14ac:dyDescent="0.25">
      <c r="A22" s="72" t="s">
        <v>23</v>
      </c>
      <c r="B22" s="32" t="s">
        <v>24</v>
      </c>
      <c r="C22" s="76" t="s">
        <v>117</v>
      </c>
      <c r="D22" s="54">
        <f t="shared" ref="D22:D80" si="5">BA22</f>
        <v>0</v>
      </c>
      <c r="E22" s="54">
        <f t="shared" ref="E22:E80" si="6">BB22</f>
        <v>0</v>
      </c>
      <c r="F22" s="54">
        <f t="shared" ref="F22:F80" si="7">BC22</f>
        <v>0</v>
      </c>
      <c r="G22" s="54">
        <f t="shared" ref="G22:G80" si="8">BD22</f>
        <v>0</v>
      </c>
      <c r="H22" s="54">
        <f t="shared" ref="H22:H80" si="9">BE22</f>
        <v>0</v>
      </c>
      <c r="I22" s="54">
        <f t="shared" ref="I22:I80" si="10">BF22</f>
        <v>0</v>
      </c>
      <c r="J22" s="54">
        <f t="shared" ref="J22:J80" si="11">BG22</f>
        <v>0</v>
      </c>
      <c r="K22" s="54">
        <v>0</v>
      </c>
      <c r="L22" s="54">
        <v>0</v>
      </c>
      <c r="M22" s="54">
        <v>0</v>
      </c>
      <c r="N22" s="54">
        <v>0</v>
      </c>
      <c r="O22" s="54">
        <v>0</v>
      </c>
      <c r="P22" s="54">
        <v>0</v>
      </c>
      <c r="Q22" s="54">
        <v>0</v>
      </c>
      <c r="R22" s="54">
        <v>0</v>
      </c>
      <c r="S22" s="54">
        <v>0</v>
      </c>
      <c r="T22" s="54">
        <v>0</v>
      </c>
      <c r="U22" s="54">
        <v>0</v>
      </c>
      <c r="V22" s="54">
        <v>0</v>
      </c>
      <c r="W22" s="54">
        <v>0</v>
      </c>
      <c r="X22" s="54">
        <v>0</v>
      </c>
      <c r="Y22" s="54">
        <v>0</v>
      </c>
      <c r="Z22" s="54">
        <v>0</v>
      </c>
      <c r="AA22" s="54">
        <v>0</v>
      </c>
      <c r="AB22" s="54">
        <v>0</v>
      </c>
      <c r="AC22" s="54">
        <v>0</v>
      </c>
      <c r="AD22" s="54">
        <v>0</v>
      </c>
      <c r="AE22" s="54">
        <v>0</v>
      </c>
      <c r="AF22" s="54">
        <v>0</v>
      </c>
      <c r="AG22" s="54">
        <v>0</v>
      </c>
      <c r="AH22" s="54">
        <v>0</v>
      </c>
      <c r="AI22" s="54">
        <v>0</v>
      </c>
      <c r="AJ22" s="54">
        <v>0</v>
      </c>
      <c r="AK22" s="54">
        <v>0</v>
      </c>
      <c r="AL22" s="54">
        <v>0</v>
      </c>
      <c r="AM22" s="54">
        <v>0</v>
      </c>
      <c r="AN22" s="54">
        <v>0</v>
      </c>
      <c r="AO22" s="54">
        <v>0</v>
      </c>
      <c r="AP22" s="54">
        <v>0</v>
      </c>
      <c r="AQ22" s="54">
        <v>0</v>
      </c>
      <c r="AR22" s="54">
        <v>0</v>
      </c>
      <c r="AS22" s="54">
        <v>0</v>
      </c>
      <c r="AT22" s="54">
        <v>0</v>
      </c>
      <c r="AU22" s="54">
        <v>0</v>
      </c>
      <c r="AV22" s="54">
        <v>0</v>
      </c>
      <c r="AW22" s="54">
        <v>0</v>
      </c>
      <c r="AX22" s="54">
        <v>0</v>
      </c>
      <c r="AY22" s="54">
        <v>0</v>
      </c>
      <c r="AZ22" s="54">
        <v>0</v>
      </c>
      <c r="BA22" s="54">
        <f t="shared" ref="BA22:BA80" si="12">K22+R22+Y22+AF22+AM22+AT22</f>
        <v>0</v>
      </c>
      <c r="BB22" s="54">
        <f t="shared" ref="BB22:BB80" si="13">L22+S22+Z22+AG22+AN22+AU22</f>
        <v>0</v>
      </c>
      <c r="BC22" s="54">
        <f t="shared" ref="BC22:BC80" si="14">M22+T22+AA22+AH22+AO22+AV22</f>
        <v>0</v>
      </c>
      <c r="BD22" s="54">
        <f t="shared" ref="BD22:BD80" si="15">N22+U22+AB22+AI22+AP22+AW22</f>
        <v>0</v>
      </c>
      <c r="BE22" s="54">
        <f t="shared" ref="BE22:BE80" si="16">O22+V22+AC22+AJ22+AQ22+AX22</f>
        <v>0</v>
      </c>
      <c r="BF22" s="54">
        <f t="shared" ref="BF22:BF80" si="17">P22+W22+AD22+AK22+AR22+AY22</f>
        <v>0</v>
      </c>
      <c r="BG22" s="54">
        <f t="shared" ref="BG22:BG80" si="18">Q22+X22+AE22+AL22+AS22+AZ22</f>
        <v>0</v>
      </c>
    </row>
    <row r="23" spans="1:59" ht="31.5" x14ac:dyDescent="0.25">
      <c r="A23" s="72" t="s">
        <v>25</v>
      </c>
      <c r="B23" s="32" t="s">
        <v>26</v>
      </c>
      <c r="C23" s="76" t="s">
        <v>117</v>
      </c>
      <c r="D23" s="54">
        <f t="shared" si="5"/>
        <v>0</v>
      </c>
      <c r="E23" s="54">
        <f t="shared" si="6"/>
        <v>0</v>
      </c>
      <c r="F23" s="54">
        <f t="shared" si="7"/>
        <v>0</v>
      </c>
      <c r="G23" s="54">
        <f t="shared" si="8"/>
        <v>0</v>
      </c>
      <c r="H23" s="54">
        <f t="shared" si="9"/>
        <v>0</v>
      </c>
      <c r="I23" s="54">
        <f t="shared" si="10"/>
        <v>0</v>
      </c>
      <c r="J23" s="54">
        <f t="shared" si="11"/>
        <v>3215</v>
      </c>
      <c r="K23" s="123">
        <f t="shared" ref="K23:AZ23" si="19">K49</f>
        <v>0</v>
      </c>
      <c r="L23" s="123">
        <f t="shared" si="19"/>
        <v>0</v>
      </c>
      <c r="M23" s="123">
        <f t="shared" si="19"/>
        <v>0</v>
      </c>
      <c r="N23" s="123">
        <f t="shared" si="19"/>
        <v>0</v>
      </c>
      <c r="O23" s="123">
        <f t="shared" si="19"/>
        <v>0</v>
      </c>
      <c r="P23" s="123">
        <f t="shared" si="19"/>
        <v>0</v>
      </c>
      <c r="Q23" s="123">
        <f t="shared" si="19"/>
        <v>805</v>
      </c>
      <c r="R23" s="123">
        <f t="shared" si="19"/>
        <v>0</v>
      </c>
      <c r="S23" s="123">
        <f t="shared" si="19"/>
        <v>0</v>
      </c>
      <c r="T23" s="123">
        <f t="shared" si="19"/>
        <v>0</v>
      </c>
      <c r="U23" s="123">
        <f t="shared" si="19"/>
        <v>0</v>
      </c>
      <c r="V23" s="123">
        <f t="shared" si="19"/>
        <v>0</v>
      </c>
      <c r="W23" s="123">
        <f t="shared" si="19"/>
        <v>0</v>
      </c>
      <c r="X23" s="123">
        <f t="shared" si="19"/>
        <v>576</v>
      </c>
      <c r="Y23" s="123">
        <f t="shared" si="19"/>
        <v>0</v>
      </c>
      <c r="Z23" s="123">
        <f t="shared" si="19"/>
        <v>0</v>
      </c>
      <c r="AA23" s="123">
        <f t="shared" si="19"/>
        <v>0</v>
      </c>
      <c r="AB23" s="123">
        <f t="shared" si="19"/>
        <v>0</v>
      </c>
      <c r="AC23" s="123">
        <f t="shared" si="19"/>
        <v>0</v>
      </c>
      <c r="AD23" s="123">
        <f t="shared" si="19"/>
        <v>0</v>
      </c>
      <c r="AE23" s="123">
        <f t="shared" si="19"/>
        <v>482</v>
      </c>
      <c r="AF23" s="123">
        <f t="shared" si="19"/>
        <v>0</v>
      </c>
      <c r="AG23" s="123">
        <f t="shared" si="19"/>
        <v>0</v>
      </c>
      <c r="AH23" s="123">
        <f t="shared" si="19"/>
        <v>0</v>
      </c>
      <c r="AI23" s="123">
        <f t="shared" si="19"/>
        <v>0</v>
      </c>
      <c r="AJ23" s="123">
        <f t="shared" si="19"/>
        <v>0</v>
      </c>
      <c r="AK23" s="123">
        <f t="shared" si="19"/>
        <v>0</v>
      </c>
      <c r="AL23" s="123">
        <f t="shared" si="19"/>
        <v>467</v>
      </c>
      <c r="AM23" s="123">
        <f t="shared" si="19"/>
        <v>0</v>
      </c>
      <c r="AN23" s="123">
        <f t="shared" si="19"/>
        <v>0</v>
      </c>
      <c r="AO23" s="123">
        <f t="shared" si="19"/>
        <v>0</v>
      </c>
      <c r="AP23" s="123">
        <f t="shared" si="19"/>
        <v>0</v>
      </c>
      <c r="AQ23" s="123">
        <f t="shared" si="19"/>
        <v>0</v>
      </c>
      <c r="AR23" s="123">
        <f t="shared" si="19"/>
        <v>0</v>
      </c>
      <c r="AS23" s="123">
        <f t="shared" si="19"/>
        <v>431</v>
      </c>
      <c r="AT23" s="123">
        <f t="shared" si="19"/>
        <v>0</v>
      </c>
      <c r="AU23" s="123">
        <f t="shared" si="19"/>
        <v>0</v>
      </c>
      <c r="AV23" s="123">
        <f t="shared" si="19"/>
        <v>0</v>
      </c>
      <c r="AW23" s="123">
        <f t="shared" si="19"/>
        <v>0</v>
      </c>
      <c r="AX23" s="123">
        <f t="shared" si="19"/>
        <v>0</v>
      </c>
      <c r="AY23" s="123">
        <f t="shared" si="19"/>
        <v>0</v>
      </c>
      <c r="AZ23" s="123">
        <f t="shared" si="19"/>
        <v>454</v>
      </c>
      <c r="BA23" s="54">
        <f t="shared" si="12"/>
        <v>0</v>
      </c>
      <c r="BB23" s="54">
        <f t="shared" si="13"/>
        <v>0</v>
      </c>
      <c r="BC23" s="54">
        <f t="shared" si="14"/>
        <v>0</v>
      </c>
      <c r="BD23" s="54">
        <f t="shared" si="15"/>
        <v>0</v>
      </c>
      <c r="BE23" s="54">
        <f t="shared" si="16"/>
        <v>0</v>
      </c>
      <c r="BF23" s="54">
        <f t="shared" si="17"/>
        <v>0</v>
      </c>
      <c r="BG23" s="54">
        <f t="shared" si="18"/>
        <v>3215</v>
      </c>
    </row>
    <row r="24" spans="1:59" ht="47.25" x14ac:dyDescent="0.25">
      <c r="A24" s="72" t="s">
        <v>27</v>
      </c>
      <c r="B24" s="32" t="s">
        <v>28</v>
      </c>
      <c r="C24" s="76" t="s">
        <v>117</v>
      </c>
      <c r="D24" s="54">
        <f t="shared" si="5"/>
        <v>0</v>
      </c>
      <c r="E24" s="54">
        <f t="shared" si="6"/>
        <v>0</v>
      </c>
      <c r="F24" s="54">
        <f t="shared" si="7"/>
        <v>0</v>
      </c>
      <c r="G24" s="54">
        <f t="shared" si="8"/>
        <v>0</v>
      </c>
      <c r="H24" s="54">
        <f t="shared" si="9"/>
        <v>0</v>
      </c>
      <c r="I24" s="54">
        <f t="shared" si="10"/>
        <v>0</v>
      </c>
      <c r="J24" s="54">
        <f t="shared" si="11"/>
        <v>0</v>
      </c>
      <c r="K24" s="54">
        <v>0</v>
      </c>
      <c r="L24" s="54">
        <v>0</v>
      </c>
      <c r="M24" s="54">
        <v>0</v>
      </c>
      <c r="N24" s="54">
        <v>0</v>
      </c>
      <c r="O24" s="54">
        <v>0</v>
      </c>
      <c r="P24" s="54">
        <v>0</v>
      </c>
      <c r="Q24" s="54">
        <v>0</v>
      </c>
      <c r="R24" s="54">
        <v>0</v>
      </c>
      <c r="S24" s="54">
        <v>0</v>
      </c>
      <c r="T24" s="54">
        <v>0</v>
      </c>
      <c r="U24" s="54">
        <v>0</v>
      </c>
      <c r="V24" s="54">
        <v>0</v>
      </c>
      <c r="W24" s="54">
        <v>0</v>
      </c>
      <c r="X24" s="54">
        <v>0</v>
      </c>
      <c r="Y24" s="54">
        <v>0</v>
      </c>
      <c r="Z24" s="54">
        <v>0</v>
      </c>
      <c r="AA24" s="54">
        <v>0</v>
      </c>
      <c r="AB24" s="54">
        <v>0</v>
      </c>
      <c r="AC24" s="54">
        <v>0</v>
      </c>
      <c r="AD24" s="54">
        <v>0</v>
      </c>
      <c r="AE24" s="54">
        <v>0</v>
      </c>
      <c r="AF24" s="54">
        <v>0</v>
      </c>
      <c r="AG24" s="54">
        <v>0</v>
      </c>
      <c r="AH24" s="54">
        <v>0</v>
      </c>
      <c r="AI24" s="54">
        <v>0</v>
      </c>
      <c r="AJ24" s="54">
        <v>0</v>
      </c>
      <c r="AK24" s="54">
        <v>0</v>
      </c>
      <c r="AL24" s="54">
        <v>0</v>
      </c>
      <c r="AM24" s="54">
        <v>0</v>
      </c>
      <c r="AN24" s="54">
        <v>0</v>
      </c>
      <c r="AO24" s="54">
        <v>0</v>
      </c>
      <c r="AP24" s="54">
        <v>0</v>
      </c>
      <c r="AQ24" s="54">
        <v>0</v>
      </c>
      <c r="AR24" s="54">
        <v>0</v>
      </c>
      <c r="AS24" s="54">
        <v>0</v>
      </c>
      <c r="AT24" s="54">
        <v>0</v>
      </c>
      <c r="AU24" s="54">
        <v>0</v>
      </c>
      <c r="AV24" s="54">
        <v>0</v>
      </c>
      <c r="AW24" s="54">
        <v>0</v>
      </c>
      <c r="AX24" s="54">
        <v>0</v>
      </c>
      <c r="AY24" s="54">
        <v>0</v>
      </c>
      <c r="AZ24" s="54">
        <v>0</v>
      </c>
      <c r="BA24" s="54">
        <f t="shared" si="12"/>
        <v>0</v>
      </c>
      <c r="BB24" s="54">
        <f t="shared" si="13"/>
        <v>0</v>
      </c>
      <c r="BC24" s="54">
        <f t="shared" si="14"/>
        <v>0</v>
      </c>
      <c r="BD24" s="54">
        <f t="shared" si="15"/>
        <v>0</v>
      </c>
      <c r="BE24" s="54">
        <f t="shared" si="16"/>
        <v>0</v>
      </c>
      <c r="BF24" s="54">
        <f t="shared" si="17"/>
        <v>0</v>
      </c>
      <c r="BG24" s="54">
        <f t="shared" si="18"/>
        <v>0</v>
      </c>
    </row>
    <row r="25" spans="1:59" ht="31.5" x14ac:dyDescent="0.25">
      <c r="A25" s="72" t="s">
        <v>29</v>
      </c>
      <c r="B25" s="32" t="s">
        <v>30</v>
      </c>
      <c r="C25" s="76" t="s">
        <v>117</v>
      </c>
      <c r="D25" s="54">
        <f t="shared" si="5"/>
        <v>0.25</v>
      </c>
      <c r="E25" s="54">
        <f t="shared" si="6"/>
        <v>0</v>
      </c>
      <c r="F25" s="54">
        <f t="shared" si="7"/>
        <v>0.39</v>
      </c>
      <c r="G25" s="54">
        <f t="shared" si="8"/>
        <v>0</v>
      </c>
      <c r="H25" s="54" t="str">
        <f t="shared" si="9"/>
        <v>0-</v>
      </c>
      <c r="I25" s="54">
        <f t="shared" si="10"/>
        <v>0</v>
      </c>
      <c r="J25" s="54">
        <f t="shared" si="11"/>
        <v>0</v>
      </c>
      <c r="K25" s="54">
        <f>K74</f>
        <v>0.25</v>
      </c>
      <c r="L25" s="54">
        <f t="shared" ref="L25:Q25" si="20">L74</f>
        <v>0</v>
      </c>
      <c r="M25" s="54">
        <f t="shared" si="20"/>
        <v>0.39</v>
      </c>
      <c r="N25" s="54">
        <f t="shared" si="20"/>
        <v>0</v>
      </c>
      <c r="O25" s="54">
        <f t="shared" si="20"/>
        <v>0.12</v>
      </c>
      <c r="P25" s="54">
        <f t="shared" si="20"/>
        <v>0</v>
      </c>
      <c r="Q25" s="54">
        <f t="shared" si="20"/>
        <v>0</v>
      </c>
      <c r="R25" s="54">
        <v>0</v>
      </c>
      <c r="S25" s="54">
        <v>0</v>
      </c>
      <c r="T25" s="54">
        <v>0</v>
      </c>
      <c r="U25" s="54">
        <v>0</v>
      </c>
      <c r="V25" s="54">
        <v>0</v>
      </c>
      <c r="W25" s="54">
        <v>0</v>
      </c>
      <c r="X25" s="54">
        <v>0</v>
      </c>
      <c r="Y25" s="54">
        <v>0</v>
      </c>
      <c r="Z25" s="54">
        <v>0</v>
      </c>
      <c r="AA25" s="54">
        <v>0</v>
      </c>
      <c r="AB25" s="54">
        <v>0</v>
      </c>
      <c r="AC25" s="54">
        <v>0</v>
      </c>
      <c r="AD25" s="54">
        <v>0</v>
      </c>
      <c r="AE25" s="54">
        <v>0</v>
      </c>
      <c r="AF25" s="54">
        <v>0</v>
      </c>
      <c r="AG25" s="54">
        <v>0</v>
      </c>
      <c r="AH25" s="54">
        <v>0</v>
      </c>
      <c r="AI25" s="54">
        <v>0</v>
      </c>
      <c r="AJ25" s="54">
        <v>0</v>
      </c>
      <c r="AK25" s="54">
        <v>0</v>
      </c>
      <c r="AL25" s="54">
        <v>0</v>
      </c>
      <c r="AM25" s="54">
        <v>0</v>
      </c>
      <c r="AN25" s="54">
        <v>0</v>
      </c>
      <c r="AO25" s="54">
        <v>0</v>
      </c>
      <c r="AP25" s="54">
        <v>0</v>
      </c>
      <c r="AQ25" s="54">
        <v>0</v>
      </c>
      <c r="AR25" s="54">
        <v>0</v>
      </c>
      <c r="AS25" s="54">
        <v>0</v>
      </c>
      <c r="AT25" s="54">
        <v>0</v>
      </c>
      <c r="AU25" s="54">
        <v>0</v>
      </c>
      <c r="AV25" s="54">
        <v>0</v>
      </c>
      <c r="AW25" s="54">
        <v>0</v>
      </c>
      <c r="AX25" s="54">
        <v>0</v>
      </c>
      <c r="AY25" s="54">
        <v>0</v>
      </c>
      <c r="AZ25" s="54">
        <v>0</v>
      </c>
      <c r="BA25" s="54">
        <f t="shared" si="12"/>
        <v>0.25</v>
      </c>
      <c r="BB25" s="54">
        <f t="shared" si="13"/>
        <v>0</v>
      </c>
      <c r="BC25" s="54">
        <f t="shared" si="14"/>
        <v>0.39</v>
      </c>
      <c r="BD25" s="54">
        <f t="shared" si="15"/>
        <v>0</v>
      </c>
      <c r="BE25" s="54" t="s">
        <v>521</v>
      </c>
      <c r="BF25" s="54">
        <f t="shared" si="17"/>
        <v>0</v>
      </c>
      <c r="BG25" s="54">
        <f t="shared" si="18"/>
        <v>0</v>
      </c>
    </row>
    <row r="26" spans="1:59" ht="31.5" x14ac:dyDescent="0.25">
      <c r="A26" s="72" t="s">
        <v>31</v>
      </c>
      <c r="B26" s="32" t="s">
        <v>32</v>
      </c>
      <c r="C26" s="76" t="s">
        <v>117</v>
      </c>
      <c r="D26" s="54">
        <f t="shared" si="5"/>
        <v>0</v>
      </c>
      <c r="E26" s="54">
        <f t="shared" si="6"/>
        <v>0</v>
      </c>
      <c r="F26" s="54">
        <f t="shared" si="7"/>
        <v>0</v>
      </c>
      <c r="G26" s="54">
        <f t="shared" si="8"/>
        <v>0</v>
      </c>
      <c r="H26" s="54">
        <f t="shared" si="9"/>
        <v>0</v>
      </c>
      <c r="I26" s="54">
        <f t="shared" si="10"/>
        <v>0</v>
      </c>
      <c r="J26" s="54">
        <f t="shared" si="11"/>
        <v>0</v>
      </c>
      <c r="K26" s="54">
        <v>0</v>
      </c>
      <c r="L26" s="54">
        <v>0</v>
      </c>
      <c r="M26" s="54">
        <v>0</v>
      </c>
      <c r="N26" s="54">
        <v>0</v>
      </c>
      <c r="O26" s="54">
        <v>0</v>
      </c>
      <c r="P26" s="54">
        <v>0</v>
      </c>
      <c r="Q26" s="54">
        <v>0</v>
      </c>
      <c r="R26" s="54">
        <v>0</v>
      </c>
      <c r="S26" s="54">
        <v>0</v>
      </c>
      <c r="T26" s="54">
        <v>0</v>
      </c>
      <c r="U26" s="54">
        <v>0</v>
      </c>
      <c r="V26" s="54">
        <v>0</v>
      </c>
      <c r="W26" s="54">
        <v>0</v>
      </c>
      <c r="X26" s="54">
        <v>0</v>
      </c>
      <c r="Y26" s="54">
        <v>0</v>
      </c>
      <c r="Z26" s="54">
        <v>0</v>
      </c>
      <c r="AA26" s="54">
        <v>0</v>
      </c>
      <c r="AB26" s="54">
        <v>0</v>
      </c>
      <c r="AC26" s="54">
        <v>0</v>
      </c>
      <c r="AD26" s="54">
        <v>0</v>
      </c>
      <c r="AE26" s="54">
        <v>0</v>
      </c>
      <c r="AF26" s="54">
        <v>0</v>
      </c>
      <c r="AG26" s="54">
        <v>0</v>
      </c>
      <c r="AH26" s="54">
        <v>0</v>
      </c>
      <c r="AI26" s="54">
        <v>0</v>
      </c>
      <c r="AJ26" s="54">
        <v>0</v>
      </c>
      <c r="AK26" s="54">
        <v>0</v>
      </c>
      <c r="AL26" s="54">
        <v>0</v>
      </c>
      <c r="AM26" s="54">
        <v>0</v>
      </c>
      <c r="AN26" s="54">
        <v>0</v>
      </c>
      <c r="AO26" s="54">
        <v>0</v>
      </c>
      <c r="AP26" s="54">
        <v>0</v>
      </c>
      <c r="AQ26" s="54">
        <v>0</v>
      </c>
      <c r="AR26" s="54">
        <v>0</v>
      </c>
      <c r="AS26" s="54">
        <v>0</v>
      </c>
      <c r="AT26" s="54">
        <v>0</v>
      </c>
      <c r="AU26" s="54">
        <v>0</v>
      </c>
      <c r="AV26" s="54">
        <v>0</v>
      </c>
      <c r="AW26" s="54">
        <v>0</v>
      </c>
      <c r="AX26" s="54">
        <v>0</v>
      </c>
      <c r="AY26" s="54">
        <v>0</v>
      </c>
      <c r="AZ26" s="54">
        <v>0</v>
      </c>
      <c r="BA26" s="54">
        <f t="shared" si="12"/>
        <v>0</v>
      </c>
      <c r="BB26" s="54">
        <f t="shared" si="13"/>
        <v>0</v>
      </c>
      <c r="BC26" s="54">
        <f t="shared" si="14"/>
        <v>0</v>
      </c>
      <c r="BD26" s="54">
        <f t="shared" si="15"/>
        <v>0</v>
      </c>
      <c r="BE26" s="54">
        <f t="shared" si="16"/>
        <v>0</v>
      </c>
      <c r="BF26" s="54">
        <f t="shared" si="17"/>
        <v>0</v>
      </c>
      <c r="BG26" s="54">
        <f t="shared" si="18"/>
        <v>0</v>
      </c>
    </row>
    <row r="27" spans="1:59" ht="35.25" customHeight="1" x14ac:dyDescent="0.25">
      <c r="A27" s="72" t="s">
        <v>33</v>
      </c>
      <c r="B27" s="32" t="s">
        <v>34</v>
      </c>
      <c r="C27" s="76" t="s">
        <v>117</v>
      </c>
      <c r="D27" s="54">
        <f t="shared" si="5"/>
        <v>0</v>
      </c>
      <c r="E27" s="54">
        <f t="shared" si="6"/>
        <v>0</v>
      </c>
      <c r="F27" s="54">
        <f t="shared" si="7"/>
        <v>0</v>
      </c>
      <c r="G27" s="54">
        <f t="shared" si="8"/>
        <v>0</v>
      </c>
      <c r="H27" s="54">
        <f t="shared" si="9"/>
        <v>0</v>
      </c>
      <c r="I27" s="54">
        <f t="shared" si="10"/>
        <v>0</v>
      </c>
      <c r="J27" s="54">
        <f t="shared" si="11"/>
        <v>9</v>
      </c>
      <c r="K27" s="123">
        <f t="shared" ref="K27:AZ27" si="21">K77</f>
        <v>0</v>
      </c>
      <c r="L27" s="123">
        <f t="shared" si="21"/>
        <v>0</v>
      </c>
      <c r="M27" s="123">
        <f t="shared" si="21"/>
        <v>0</v>
      </c>
      <c r="N27" s="123">
        <f t="shared" si="21"/>
        <v>0</v>
      </c>
      <c r="O27" s="123">
        <f t="shared" si="21"/>
        <v>0</v>
      </c>
      <c r="P27" s="123">
        <f t="shared" si="21"/>
        <v>0</v>
      </c>
      <c r="Q27" s="123">
        <f t="shared" si="21"/>
        <v>1</v>
      </c>
      <c r="R27" s="123">
        <f t="shared" si="21"/>
        <v>0</v>
      </c>
      <c r="S27" s="123">
        <f t="shared" si="21"/>
        <v>0</v>
      </c>
      <c r="T27" s="123">
        <f t="shared" si="21"/>
        <v>0</v>
      </c>
      <c r="U27" s="123">
        <f t="shared" si="21"/>
        <v>0</v>
      </c>
      <c r="V27" s="123">
        <f t="shared" si="21"/>
        <v>0</v>
      </c>
      <c r="W27" s="123">
        <f t="shared" si="21"/>
        <v>0</v>
      </c>
      <c r="X27" s="123">
        <f t="shared" si="21"/>
        <v>1</v>
      </c>
      <c r="Y27" s="123">
        <f t="shared" si="21"/>
        <v>0</v>
      </c>
      <c r="Z27" s="123">
        <f t="shared" si="21"/>
        <v>0</v>
      </c>
      <c r="AA27" s="123">
        <f t="shared" si="21"/>
        <v>0</v>
      </c>
      <c r="AB27" s="123">
        <f t="shared" si="21"/>
        <v>0</v>
      </c>
      <c r="AC27" s="123">
        <f t="shared" si="21"/>
        <v>0</v>
      </c>
      <c r="AD27" s="123">
        <f t="shared" si="21"/>
        <v>0</v>
      </c>
      <c r="AE27" s="123">
        <f t="shared" si="21"/>
        <v>4</v>
      </c>
      <c r="AF27" s="123">
        <f t="shared" si="21"/>
        <v>0</v>
      </c>
      <c r="AG27" s="123">
        <f t="shared" si="21"/>
        <v>0</v>
      </c>
      <c r="AH27" s="123">
        <f t="shared" si="21"/>
        <v>0</v>
      </c>
      <c r="AI27" s="123">
        <f t="shared" si="21"/>
        <v>0</v>
      </c>
      <c r="AJ27" s="123">
        <f t="shared" si="21"/>
        <v>0</v>
      </c>
      <c r="AK27" s="123">
        <f t="shared" si="21"/>
        <v>0</v>
      </c>
      <c r="AL27" s="123">
        <f t="shared" si="21"/>
        <v>3</v>
      </c>
      <c r="AM27" s="123">
        <f t="shared" si="21"/>
        <v>0</v>
      </c>
      <c r="AN27" s="123">
        <f t="shared" si="21"/>
        <v>0</v>
      </c>
      <c r="AO27" s="123">
        <f t="shared" si="21"/>
        <v>0</v>
      </c>
      <c r="AP27" s="123">
        <f t="shared" si="21"/>
        <v>0</v>
      </c>
      <c r="AQ27" s="123">
        <f t="shared" si="21"/>
        <v>0</v>
      </c>
      <c r="AR27" s="123">
        <f t="shared" si="21"/>
        <v>0</v>
      </c>
      <c r="AS27" s="123">
        <f t="shared" si="21"/>
        <v>0</v>
      </c>
      <c r="AT27" s="123">
        <f t="shared" si="21"/>
        <v>0</v>
      </c>
      <c r="AU27" s="123">
        <f t="shared" si="21"/>
        <v>0</v>
      </c>
      <c r="AV27" s="123">
        <f t="shared" si="21"/>
        <v>0</v>
      </c>
      <c r="AW27" s="123">
        <f t="shared" si="21"/>
        <v>0</v>
      </c>
      <c r="AX27" s="123">
        <f t="shared" si="21"/>
        <v>0</v>
      </c>
      <c r="AY27" s="123">
        <f t="shared" si="21"/>
        <v>0</v>
      </c>
      <c r="AZ27" s="123">
        <f t="shared" si="21"/>
        <v>0</v>
      </c>
      <c r="BA27" s="54">
        <f t="shared" si="12"/>
        <v>0</v>
      </c>
      <c r="BB27" s="54">
        <f t="shared" si="13"/>
        <v>0</v>
      </c>
      <c r="BC27" s="54">
        <f t="shared" si="14"/>
        <v>0</v>
      </c>
      <c r="BD27" s="54">
        <f t="shared" si="15"/>
        <v>0</v>
      </c>
      <c r="BE27" s="54">
        <f t="shared" si="16"/>
        <v>0</v>
      </c>
      <c r="BF27" s="54">
        <f t="shared" si="17"/>
        <v>0</v>
      </c>
      <c r="BG27" s="54">
        <f t="shared" si="18"/>
        <v>9</v>
      </c>
    </row>
    <row r="28" spans="1:59" ht="35.25" customHeight="1" x14ac:dyDescent="0.25">
      <c r="A28" s="72" t="s">
        <v>35</v>
      </c>
      <c r="B28" s="32" t="s">
        <v>489</v>
      </c>
      <c r="C28" s="76" t="s">
        <v>117</v>
      </c>
      <c r="D28" s="54">
        <f>D21</f>
        <v>0.25</v>
      </c>
      <c r="E28" s="54">
        <f t="shared" ref="E28:J28" si="22">E21</f>
        <v>0</v>
      </c>
      <c r="F28" s="54">
        <f t="shared" si="22"/>
        <v>0.39</v>
      </c>
      <c r="G28" s="54">
        <f t="shared" si="22"/>
        <v>0</v>
      </c>
      <c r="H28" s="54">
        <f t="shared" si="22"/>
        <v>0.12</v>
      </c>
      <c r="I28" s="54">
        <f t="shared" si="22"/>
        <v>0</v>
      </c>
      <c r="J28" s="54">
        <f t="shared" si="22"/>
        <v>3224</v>
      </c>
      <c r="K28" s="54">
        <f>K21</f>
        <v>0.25</v>
      </c>
      <c r="L28" s="54">
        <f t="shared" ref="L28:BG28" si="23">L21</f>
        <v>0</v>
      </c>
      <c r="M28" s="54">
        <f t="shared" si="23"/>
        <v>0.39</v>
      </c>
      <c r="N28" s="54">
        <f t="shared" si="23"/>
        <v>0</v>
      </c>
      <c r="O28" s="54">
        <f t="shared" si="23"/>
        <v>0.12</v>
      </c>
      <c r="P28" s="54">
        <f t="shared" si="23"/>
        <v>0</v>
      </c>
      <c r="Q28" s="54">
        <f t="shared" si="23"/>
        <v>806</v>
      </c>
      <c r="R28" s="54">
        <f t="shared" si="23"/>
        <v>0</v>
      </c>
      <c r="S28" s="54">
        <f t="shared" si="23"/>
        <v>0</v>
      </c>
      <c r="T28" s="54">
        <f t="shared" si="23"/>
        <v>0</v>
      </c>
      <c r="U28" s="54">
        <f t="shared" si="23"/>
        <v>0</v>
      </c>
      <c r="V28" s="54">
        <f t="shared" si="23"/>
        <v>0</v>
      </c>
      <c r="W28" s="54">
        <f t="shared" si="23"/>
        <v>0</v>
      </c>
      <c r="X28" s="54">
        <f t="shared" si="23"/>
        <v>577</v>
      </c>
      <c r="Y28" s="54">
        <f t="shared" si="23"/>
        <v>0</v>
      </c>
      <c r="Z28" s="54">
        <f t="shared" si="23"/>
        <v>0</v>
      </c>
      <c r="AA28" s="54">
        <f t="shared" si="23"/>
        <v>0</v>
      </c>
      <c r="AB28" s="54">
        <f t="shared" si="23"/>
        <v>0</v>
      </c>
      <c r="AC28" s="54">
        <f t="shared" si="23"/>
        <v>0</v>
      </c>
      <c r="AD28" s="54">
        <f t="shared" si="23"/>
        <v>0</v>
      </c>
      <c r="AE28" s="54">
        <f t="shared" si="23"/>
        <v>486</v>
      </c>
      <c r="AF28" s="54">
        <f t="shared" si="23"/>
        <v>0</v>
      </c>
      <c r="AG28" s="54">
        <f t="shared" si="23"/>
        <v>0</v>
      </c>
      <c r="AH28" s="54">
        <f t="shared" si="23"/>
        <v>0</v>
      </c>
      <c r="AI28" s="54">
        <f t="shared" si="23"/>
        <v>0</v>
      </c>
      <c r="AJ28" s="54">
        <f t="shared" si="23"/>
        <v>0</v>
      </c>
      <c r="AK28" s="54">
        <f t="shared" si="23"/>
        <v>0</v>
      </c>
      <c r="AL28" s="54">
        <f t="shared" si="23"/>
        <v>470</v>
      </c>
      <c r="AM28" s="54">
        <f t="shared" si="23"/>
        <v>0</v>
      </c>
      <c r="AN28" s="54">
        <f t="shared" si="23"/>
        <v>0</v>
      </c>
      <c r="AO28" s="54">
        <f t="shared" si="23"/>
        <v>0</v>
      </c>
      <c r="AP28" s="54">
        <f t="shared" si="23"/>
        <v>0</v>
      </c>
      <c r="AQ28" s="54">
        <f t="shared" si="23"/>
        <v>0</v>
      </c>
      <c r="AR28" s="54">
        <f t="shared" si="23"/>
        <v>0</v>
      </c>
      <c r="AS28" s="54">
        <f t="shared" si="23"/>
        <v>431</v>
      </c>
      <c r="AT28" s="54">
        <f t="shared" si="23"/>
        <v>0</v>
      </c>
      <c r="AU28" s="54">
        <f t="shared" si="23"/>
        <v>0</v>
      </c>
      <c r="AV28" s="54">
        <f t="shared" si="23"/>
        <v>0</v>
      </c>
      <c r="AW28" s="54">
        <f t="shared" si="23"/>
        <v>0</v>
      </c>
      <c r="AX28" s="54">
        <f t="shared" si="23"/>
        <v>0</v>
      </c>
      <c r="AY28" s="54">
        <f t="shared" si="23"/>
        <v>0</v>
      </c>
      <c r="AZ28" s="54">
        <f t="shared" si="23"/>
        <v>454</v>
      </c>
      <c r="BA28" s="54">
        <f t="shared" si="23"/>
        <v>0.25</v>
      </c>
      <c r="BB28" s="54">
        <f t="shared" si="23"/>
        <v>0</v>
      </c>
      <c r="BC28" s="54">
        <f t="shared" si="23"/>
        <v>0.39</v>
      </c>
      <c r="BD28" s="54">
        <f t="shared" si="23"/>
        <v>0</v>
      </c>
      <c r="BE28" s="54">
        <f t="shared" si="23"/>
        <v>0.12</v>
      </c>
      <c r="BF28" s="54">
        <f t="shared" si="23"/>
        <v>0</v>
      </c>
      <c r="BG28" s="54">
        <f t="shared" si="23"/>
        <v>3224</v>
      </c>
    </row>
    <row r="29" spans="1:59" x14ac:dyDescent="0.25">
      <c r="A29" s="72" t="s">
        <v>36</v>
      </c>
      <c r="B29" s="32" t="s">
        <v>37</v>
      </c>
      <c r="C29" s="76" t="s">
        <v>117</v>
      </c>
      <c r="D29" s="54">
        <f t="shared" si="5"/>
        <v>0</v>
      </c>
      <c r="E29" s="54">
        <f t="shared" si="6"/>
        <v>0</v>
      </c>
      <c r="F29" s="54">
        <f t="shared" si="7"/>
        <v>0</v>
      </c>
      <c r="G29" s="54">
        <f t="shared" si="8"/>
        <v>0</v>
      </c>
      <c r="H29" s="54">
        <f t="shared" si="9"/>
        <v>0</v>
      </c>
      <c r="I29" s="54">
        <f t="shared" si="10"/>
        <v>0</v>
      </c>
      <c r="J29" s="54">
        <f t="shared" si="11"/>
        <v>0</v>
      </c>
      <c r="K29" s="54">
        <v>0</v>
      </c>
      <c r="L29" s="54">
        <v>0</v>
      </c>
      <c r="M29" s="54">
        <v>0</v>
      </c>
      <c r="N29" s="54">
        <v>0</v>
      </c>
      <c r="O29" s="54">
        <v>0</v>
      </c>
      <c r="P29" s="54">
        <v>0</v>
      </c>
      <c r="Q29" s="54">
        <v>0</v>
      </c>
      <c r="R29" s="54">
        <v>0</v>
      </c>
      <c r="S29" s="54">
        <v>0</v>
      </c>
      <c r="T29" s="54">
        <v>0</v>
      </c>
      <c r="U29" s="54">
        <v>0</v>
      </c>
      <c r="V29" s="54">
        <v>0</v>
      </c>
      <c r="W29" s="54">
        <v>0</v>
      </c>
      <c r="X29" s="54">
        <v>0</v>
      </c>
      <c r="Y29" s="54">
        <v>0</v>
      </c>
      <c r="Z29" s="54">
        <v>0</v>
      </c>
      <c r="AA29" s="54">
        <v>0</v>
      </c>
      <c r="AB29" s="54">
        <v>0</v>
      </c>
      <c r="AC29" s="54">
        <v>0</v>
      </c>
      <c r="AD29" s="54">
        <v>0</v>
      </c>
      <c r="AE29" s="54">
        <v>0</v>
      </c>
      <c r="AF29" s="54">
        <v>0</v>
      </c>
      <c r="AG29" s="54">
        <v>0</v>
      </c>
      <c r="AH29" s="54">
        <v>0</v>
      </c>
      <c r="AI29" s="54">
        <v>0</v>
      </c>
      <c r="AJ29" s="54">
        <v>0</v>
      </c>
      <c r="AK29" s="54">
        <v>0</v>
      </c>
      <c r="AL29" s="54">
        <v>0</v>
      </c>
      <c r="AM29" s="54">
        <v>0</v>
      </c>
      <c r="AN29" s="54">
        <v>0</v>
      </c>
      <c r="AO29" s="54">
        <v>0</v>
      </c>
      <c r="AP29" s="54">
        <v>0</v>
      </c>
      <c r="AQ29" s="54">
        <v>0</v>
      </c>
      <c r="AR29" s="54">
        <v>0</v>
      </c>
      <c r="AS29" s="54">
        <v>0</v>
      </c>
      <c r="AT29" s="54">
        <v>0</v>
      </c>
      <c r="AU29" s="54">
        <v>0</v>
      </c>
      <c r="AV29" s="54">
        <v>0</v>
      </c>
      <c r="AW29" s="54">
        <v>0</v>
      </c>
      <c r="AX29" s="54">
        <v>0</v>
      </c>
      <c r="AY29" s="54">
        <v>0</v>
      </c>
      <c r="AZ29" s="54">
        <v>0</v>
      </c>
      <c r="BA29" s="54">
        <f t="shared" si="12"/>
        <v>0</v>
      </c>
      <c r="BB29" s="54">
        <f t="shared" si="13"/>
        <v>0</v>
      </c>
      <c r="BC29" s="54">
        <f t="shared" si="14"/>
        <v>0</v>
      </c>
      <c r="BD29" s="54">
        <f t="shared" si="15"/>
        <v>0</v>
      </c>
      <c r="BE29" s="54">
        <f t="shared" si="16"/>
        <v>0</v>
      </c>
      <c r="BF29" s="54">
        <f t="shared" si="17"/>
        <v>0</v>
      </c>
      <c r="BG29" s="54">
        <f t="shared" si="18"/>
        <v>0</v>
      </c>
    </row>
    <row r="30" spans="1:59" ht="31.5" x14ac:dyDescent="0.25">
      <c r="A30" s="72" t="s">
        <v>38</v>
      </c>
      <c r="B30" s="32" t="s">
        <v>39</v>
      </c>
      <c r="C30" s="76" t="s">
        <v>117</v>
      </c>
      <c r="D30" s="54">
        <f t="shared" si="5"/>
        <v>0</v>
      </c>
      <c r="E30" s="54">
        <f t="shared" si="6"/>
        <v>0</v>
      </c>
      <c r="F30" s="54">
        <f t="shared" si="7"/>
        <v>0</v>
      </c>
      <c r="G30" s="54">
        <f t="shared" si="8"/>
        <v>0</v>
      </c>
      <c r="H30" s="54">
        <f t="shared" si="9"/>
        <v>0</v>
      </c>
      <c r="I30" s="54">
        <f t="shared" si="10"/>
        <v>0</v>
      </c>
      <c r="J30" s="54">
        <f t="shared" si="11"/>
        <v>0</v>
      </c>
      <c r="K30" s="54">
        <v>0</v>
      </c>
      <c r="L30" s="54">
        <v>0</v>
      </c>
      <c r="M30" s="54">
        <v>0</v>
      </c>
      <c r="N30" s="54">
        <v>0</v>
      </c>
      <c r="O30" s="54">
        <v>0</v>
      </c>
      <c r="P30" s="54">
        <v>0</v>
      </c>
      <c r="Q30" s="54">
        <v>0</v>
      </c>
      <c r="R30" s="54">
        <v>0</v>
      </c>
      <c r="S30" s="54">
        <v>0</v>
      </c>
      <c r="T30" s="54">
        <v>0</v>
      </c>
      <c r="U30" s="54">
        <v>0</v>
      </c>
      <c r="V30" s="54">
        <v>0</v>
      </c>
      <c r="W30" s="54">
        <v>0</v>
      </c>
      <c r="X30" s="54">
        <v>0</v>
      </c>
      <c r="Y30" s="54">
        <v>0</v>
      </c>
      <c r="Z30" s="54">
        <v>0</v>
      </c>
      <c r="AA30" s="54">
        <v>0</v>
      </c>
      <c r="AB30" s="54">
        <v>0</v>
      </c>
      <c r="AC30" s="54">
        <v>0</v>
      </c>
      <c r="AD30" s="54">
        <v>0</v>
      </c>
      <c r="AE30" s="54">
        <v>0</v>
      </c>
      <c r="AF30" s="54">
        <v>0</v>
      </c>
      <c r="AG30" s="54">
        <v>0</v>
      </c>
      <c r="AH30" s="54">
        <v>0</v>
      </c>
      <c r="AI30" s="54">
        <v>0</v>
      </c>
      <c r="AJ30" s="54">
        <v>0</v>
      </c>
      <c r="AK30" s="54">
        <v>0</v>
      </c>
      <c r="AL30" s="54">
        <v>0</v>
      </c>
      <c r="AM30" s="54">
        <v>0</v>
      </c>
      <c r="AN30" s="54">
        <v>0</v>
      </c>
      <c r="AO30" s="54">
        <v>0</v>
      </c>
      <c r="AP30" s="54">
        <v>0</v>
      </c>
      <c r="AQ30" s="54">
        <v>0</v>
      </c>
      <c r="AR30" s="54">
        <v>0</v>
      </c>
      <c r="AS30" s="54">
        <v>0</v>
      </c>
      <c r="AT30" s="54">
        <v>0</v>
      </c>
      <c r="AU30" s="54">
        <v>0</v>
      </c>
      <c r="AV30" s="54">
        <v>0</v>
      </c>
      <c r="AW30" s="54">
        <v>0</v>
      </c>
      <c r="AX30" s="54">
        <v>0</v>
      </c>
      <c r="AY30" s="54">
        <v>0</v>
      </c>
      <c r="AZ30" s="54">
        <v>0</v>
      </c>
      <c r="BA30" s="54">
        <f t="shared" si="12"/>
        <v>0</v>
      </c>
      <c r="BB30" s="54">
        <f t="shared" si="13"/>
        <v>0</v>
      </c>
      <c r="BC30" s="54">
        <f t="shared" si="14"/>
        <v>0</v>
      </c>
      <c r="BD30" s="54">
        <f t="shared" si="15"/>
        <v>0</v>
      </c>
      <c r="BE30" s="54">
        <f t="shared" si="16"/>
        <v>0</v>
      </c>
      <c r="BF30" s="54">
        <f t="shared" si="17"/>
        <v>0</v>
      </c>
      <c r="BG30" s="54">
        <f t="shared" si="18"/>
        <v>0</v>
      </c>
    </row>
    <row r="31" spans="1:59" ht="47.25" x14ac:dyDescent="0.25">
      <c r="A31" s="72" t="s">
        <v>40</v>
      </c>
      <c r="B31" s="32" t="s">
        <v>41</v>
      </c>
      <c r="C31" s="76" t="s">
        <v>117</v>
      </c>
      <c r="D31" s="54">
        <f t="shared" si="5"/>
        <v>0</v>
      </c>
      <c r="E31" s="54">
        <f t="shared" si="6"/>
        <v>0</v>
      </c>
      <c r="F31" s="54">
        <f t="shared" si="7"/>
        <v>0</v>
      </c>
      <c r="G31" s="54">
        <f t="shared" si="8"/>
        <v>0</v>
      </c>
      <c r="H31" s="54">
        <f t="shared" si="9"/>
        <v>0</v>
      </c>
      <c r="I31" s="54">
        <f t="shared" si="10"/>
        <v>0</v>
      </c>
      <c r="J31" s="54">
        <f t="shared" si="11"/>
        <v>0</v>
      </c>
      <c r="K31" s="54">
        <v>0</v>
      </c>
      <c r="L31" s="54">
        <v>0</v>
      </c>
      <c r="M31" s="54">
        <v>0</v>
      </c>
      <c r="N31" s="54">
        <v>0</v>
      </c>
      <c r="O31" s="54">
        <v>0</v>
      </c>
      <c r="P31" s="54">
        <v>0</v>
      </c>
      <c r="Q31" s="54">
        <v>0</v>
      </c>
      <c r="R31" s="54">
        <v>0</v>
      </c>
      <c r="S31" s="54">
        <v>0</v>
      </c>
      <c r="T31" s="54">
        <v>0</v>
      </c>
      <c r="U31" s="54">
        <v>0</v>
      </c>
      <c r="V31" s="54">
        <v>0</v>
      </c>
      <c r="W31" s="54">
        <v>0</v>
      </c>
      <c r="X31" s="54">
        <v>0</v>
      </c>
      <c r="Y31" s="54">
        <v>0</v>
      </c>
      <c r="Z31" s="54">
        <v>0</v>
      </c>
      <c r="AA31" s="54">
        <v>0</v>
      </c>
      <c r="AB31" s="54">
        <v>0</v>
      </c>
      <c r="AC31" s="54">
        <v>0</v>
      </c>
      <c r="AD31" s="54">
        <v>0</v>
      </c>
      <c r="AE31" s="54">
        <v>0</v>
      </c>
      <c r="AF31" s="54">
        <v>0</v>
      </c>
      <c r="AG31" s="54">
        <v>0</v>
      </c>
      <c r="AH31" s="54">
        <v>0</v>
      </c>
      <c r="AI31" s="54">
        <v>0</v>
      </c>
      <c r="AJ31" s="54">
        <v>0</v>
      </c>
      <c r="AK31" s="54">
        <v>0</v>
      </c>
      <c r="AL31" s="54">
        <v>0</v>
      </c>
      <c r="AM31" s="54">
        <v>0</v>
      </c>
      <c r="AN31" s="54">
        <v>0</v>
      </c>
      <c r="AO31" s="54">
        <v>0</v>
      </c>
      <c r="AP31" s="54">
        <v>0</v>
      </c>
      <c r="AQ31" s="54">
        <v>0</v>
      </c>
      <c r="AR31" s="54">
        <v>0</v>
      </c>
      <c r="AS31" s="54">
        <v>0</v>
      </c>
      <c r="AT31" s="54">
        <v>0</v>
      </c>
      <c r="AU31" s="54">
        <v>0</v>
      </c>
      <c r="AV31" s="54">
        <v>0</v>
      </c>
      <c r="AW31" s="54">
        <v>0</v>
      </c>
      <c r="AX31" s="54">
        <v>0</v>
      </c>
      <c r="AY31" s="54">
        <v>0</v>
      </c>
      <c r="AZ31" s="54">
        <v>0</v>
      </c>
      <c r="BA31" s="54">
        <f t="shared" si="12"/>
        <v>0</v>
      </c>
      <c r="BB31" s="54">
        <f t="shared" si="13"/>
        <v>0</v>
      </c>
      <c r="BC31" s="54">
        <f t="shared" si="14"/>
        <v>0</v>
      </c>
      <c r="BD31" s="54">
        <f t="shared" si="15"/>
        <v>0</v>
      </c>
      <c r="BE31" s="54">
        <f t="shared" si="16"/>
        <v>0</v>
      </c>
      <c r="BF31" s="54">
        <f t="shared" si="17"/>
        <v>0</v>
      </c>
      <c r="BG31" s="54">
        <f t="shared" si="18"/>
        <v>0</v>
      </c>
    </row>
    <row r="32" spans="1:59" ht="47.25" x14ac:dyDescent="0.25">
      <c r="A32" s="72" t="s">
        <v>42</v>
      </c>
      <c r="B32" s="32" t="s">
        <v>43</v>
      </c>
      <c r="C32" s="76" t="s">
        <v>117</v>
      </c>
      <c r="D32" s="54">
        <f t="shared" si="5"/>
        <v>0</v>
      </c>
      <c r="E32" s="54">
        <f t="shared" si="6"/>
        <v>0</v>
      </c>
      <c r="F32" s="54">
        <f t="shared" si="7"/>
        <v>0</v>
      </c>
      <c r="G32" s="54">
        <f t="shared" si="8"/>
        <v>0</v>
      </c>
      <c r="H32" s="54">
        <f t="shared" si="9"/>
        <v>0</v>
      </c>
      <c r="I32" s="54">
        <f t="shared" si="10"/>
        <v>0</v>
      </c>
      <c r="J32" s="54">
        <f t="shared" si="11"/>
        <v>0</v>
      </c>
      <c r="K32" s="54">
        <v>0</v>
      </c>
      <c r="L32" s="54">
        <v>0</v>
      </c>
      <c r="M32" s="54">
        <v>0</v>
      </c>
      <c r="N32" s="54">
        <v>0</v>
      </c>
      <c r="O32" s="54">
        <v>0</v>
      </c>
      <c r="P32" s="54">
        <v>0</v>
      </c>
      <c r="Q32" s="54">
        <v>0</v>
      </c>
      <c r="R32" s="54">
        <v>0</v>
      </c>
      <c r="S32" s="54">
        <v>0</v>
      </c>
      <c r="T32" s="54">
        <v>0</v>
      </c>
      <c r="U32" s="54">
        <v>0</v>
      </c>
      <c r="V32" s="54">
        <v>0</v>
      </c>
      <c r="W32" s="54">
        <v>0</v>
      </c>
      <c r="X32" s="54">
        <v>0</v>
      </c>
      <c r="Y32" s="54">
        <v>0</v>
      </c>
      <c r="Z32" s="54">
        <v>0</v>
      </c>
      <c r="AA32" s="54">
        <v>0</v>
      </c>
      <c r="AB32" s="54">
        <v>0</v>
      </c>
      <c r="AC32" s="54">
        <v>0</v>
      </c>
      <c r="AD32" s="54">
        <v>0</v>
      </c>
      <c r="AE32" s="54">
        <v>0</v>
      </c>
      <c r="AF32" s="54">
        <v>0</v>
      </c>
      <c r="AG32" s="54">
        <v>0</v>
      </c>
      <c r="AH32" s="54">
        <v>0</v>
      </c>
      <c r="AI32" s="54">
        <v>0</v>
      </c>
      <c r="AJ32" s="54">
        <v>0</v>
      </c>
      <c r="AK32" s="54">
        <v>0</v>
      </c>
      <c r="AL32" s="54">
        <v>0</v>
      </c>
      <c r="AM32" s="54">
        <v>0</v>
      </c>
      <c r="AN32" s="54">
        <v>0</v>
      </c>
      <c r="AO32" s="54">
        <v>0</v>
      </c>
      <c r="AP32" s="54">
        <v>0</v>
      </c>
      <c r="AQ32" s="54">
        <v>0</v>
      </c>
      <c r="AR32" s="54">
        <v>0</v>
      </c>
      <c r="AS32" s="54">
        <v>0</v>
      </c>
      <c r="AT32" s="54">
        <v>0</v>
      </c>
      <c r="AU32" s="54">
        <v>0</v>
      </c>
      <c r="AV32" s="54">
        <v>0</v>
      </c>
      <c r="AW32" s="54">
        <v>0</v>
      </c>
      <c r="AX32" s="54">
        <v>0</v>
      </c>
      <c r="AY32" s="54">
        <v>0</v>
      </c>
      <c r="AZ32" s="54">
        <v>0</v>
      </c>
      <c r="BA32" s="54">
        <f t="shared" si="12"/>
        <v>0</v>
      </c>
      <c r="BB32" s="54">
        <f t="shared" si="13"/>
        <v>0</v>
      </c>
      <c r="BC32" s="54">
        <f t="shared" si="14"/>
        <v>0</v>
      </c>
      <c r="BD32" s="54">
        <f t="shared" si="15"/>
        <v>0</v>
      </c>
      <c r="BE32" s="54">
        <f t="shared" si="16"/>
        <v>0</v>
      </c>
      <c r="BF32" s="54">
        <f t="shared" si="17"/>
        <v>0</v>
      </c>
      <c r="BG32" s="54">
        <f t="shared" si="18"/>
        <v>0</v>
      </c>
    </row>
    <row r="33" spans="1:59" ht="47.25" x14ac:dyDescent="0.25">
      <c r="A33" s="72" t="s">
        <v>44</v>
      </c>
      <c r="B33" s="32" t="s">
        <v>45</v>
      </c>
      <c r="C33" s="76" t="s">
        <v>117</v>
      </c>
      <c r="D33" s="54">
        <f t="shared" si="5"/>
        <v>0</v>
      </c>
      <c r="E33" s="54">
        <f t="shared" si="6"/>
        <v>0</v>
      </c>
      <c r="F33" s="54">
        <f t="shared" si="7"/>
        <v>0</v>
      </c>
      <c r="G33" s="54">
        <f t="shared" si="8"/>
        <v>0</v>
      </c>
      <c r="H33" s="54">
        <f t="shared" si="9"/>
        <v>0</v>
      </c>
      <c r="I33" s="54">
        <f t="shared" si="10"/>
        <v>0</v>
      </c>
      <c r="J33" s="54">
        <f t="shared" si="11"/>
        <v>0</v>
      </c>
      <c r="K33" s="54">
        <v>0</v>
      </c>
      <c r="L33" s="54">
        <v>0</v>
      </c>
      <c r="M33" s="54">
        <v>0</v>
      </c>
      <c r="N33" s="54">
        <v>0</v>
      </c>
      <c r="O33" s="54">
        <v>0</v>
      </c>
      <c r="P33" s="54">
        <v>0</v>
      </c>
      <c r="Q33" s="54">
        <v>0</v>
      </c>
      <c r="R33" s="54">
        <v>0</v>
      </c>
      <c r="S33" s="54">
        <v>0</v>
      </c>
      <c r="T33" s="54">
        <v>0</v>
      </c>
      <c r="U33" s="54">
        <v>0</v>
      </c>
      <c r="V33" s="54">
        <v>0</v>
      </c>
      <c r="W33" s="54">
        <v>0</v>
      </c>
      <c r="X33" s="54">
        <v>0</v>
      </c>
      <c r="Y33" s="54">
        <v>0</v>
      </c>
      <c r="Z33" s="54">
        <v>0</v>
      </c>
      <c r="AA33" s="54">
        <v>0</v>
      </c>
      <c r="AB33" s="54">
        <v>0</v>
      </c>
      <c r="AC33" s="54">
        <v>0</v>
      </c>
      <c r="AD33" s="54">
        <v>0</v>
      </c>
      <c r="AE33" s="54">
        <v>0</v>
      </c>
      <c r="AF33" s="54">
        <v>0</v>
      </c>
      <c r="AG33" s="54">
        <v>0</v>
      </c>
      <c r="AH33" s="54">
        <v>0</v>
      </c>
      <c r="AI33" s="54">
        <v>0</v>
      </c>
      <c r="AJ33" s="54">
        <v>0</v>
      </c>
      <c r="AK33" s="54">
        <v>0</v>
      </c>
      <c r="AL33" s="54">
        <v>0</v>
      </c>
      <c r="AM33" s="54">
        <v>0</v>
      </c>
      <c r="AN33" s="54">
        <v>0</v>
      </c>
      <c r="AO33" s="54">
        <v>0</v>
      </c>
      <c r="AP33" s="54">
        <v>0</v>
      </c>
      <c r="AQ33" s="54">
        <v>0</v>
      </c>
      <c r="AR33" s="54">
        <v>0</v>
      </c>
      <c r="AS33" s="54">
        <v>0</v>
      </c>
      <c r="AT33" s="54">
        <v>0</v>
      </c>
      <c r="AU33" s="54">
        <v>0</v>
      </c>
      <c r="AV33" s="54">
        <v>0</v>
      </c>
      <c r="AW33" s="54">
        <v>0</v>
      </c>
      <c r="AX33" s="54">
        <v>0</v>
      </c>
      <c r="AY33" s="54">
        <v>0</v>
      </c>
      <c r="AZ33" s="54">
        <v>0</v>
      </c>
      <c r="BA33" s="54">
        <f t="shared" si="12"/>
        <v>0</v>
      </c>
      <c r="BB33" s="54">
        <f t="shared" si="13"/>
        <v>0</v>
      </c>
      <c r="BC33" s="54">
        <f t="shared" si="14"/>
        <v>0</v>
      </c>
      <c r="BD33" s="54">
        <f t="shared" si="15"/>
        <v>0</v>
      </c>
      <c r="BE33" s="54">
        <f t="shared" si="16"/>
        <v>0</v>
      </c>
      <c r="BF33" s="54">
        <f t="shared" si="17"/>
        <v>0</v>
      </c>
      <c r="BG33" s="54">
        <f t="shared" si="18"/>
        <v>0</v>
      </c>
    </row>
    <row r="34" spans="1:59" ht="38.25" customHeight="1" x14ac:dyDescent="0.25">
      <c r="A34" s="72" t="s">
        <v>46</v>
      </c>
      <c r="B34" s="32" t="s">
        <v>47</v>
      </c>
      <c r="C34" s="76" t="s">
        <v>117</v>
      </c>
      <c r="D34" s="54">
        <f t="shared" si="5"/>
        <v>0</v>
      </c>
      <c r="E34" s="54">
        <f t="shared" si="6"/>
        <v>0</v>
      </c>
      <c r="F34" s="54">
        <f t="shared" si="7"/>
        <v>0</v>
      </c>
      <c r="G34" s="54">
        <f t="shared" si="8"/>
        <v>0</v>
      </c>
      <c r="H34" s="54">
        <f t="shared" si="9"/>
        <v>0</v>
      </c>
      <c r="I34" s="54">
        <f t="shared" si="10"/>
        <v>0</v>
      </c>
      <c r="J34" s="54">
        <f t="shared" si="11"/>
        <v>0</v>
      </c>
      <c r="K34" s="54">
        <v>0</v>
      </c>
      <c r="L34" s="54">
        <v>0</v>
      </c>
      <c r="M34" s="54">
        <v>0</v>
      </c>
      <c r="N34" s="54">
        <v>0</v>
      </c>
      <c r="O34" s="54">
        <v>0</v>
      </c>
      <c r="P34" s="54">
        <v>0</v>
      </c>
      <c r="Q34" s="54">
        <v>0</v>
      </c>
      <c r="R34" s="54">
        <v>0</v>
      </c>
      <c r="S34" s="54">
        <v>0</v>
      </c>
      <c r="T34" s="54">
        <v>0</v>
      </c>
      <c r="U34" s="54">
        <v>0</v>
      </c>
      <c r="V34" s="54">
        <v>0</v>
      </c>
      <c r="W34" s="54">
        <v>0</v>
      </c>
      <c r="X34" s="54">
        <v>0</v>
      </c>
      <c r="Y34" s="54">
        <v>0</v>
      </c>
      <c r="Z34" s="54">
        <v>0</v>
      </c>
      <c r="AA34" s="54">
        <v>0</v>
      </c>
      <c r="AB34" s="54">
        <v>0</v>
      </c>
      <c r="AC34" s="54">
        <v>0</v>
      </c>
      <c r="AD34" s="54">
        <v>0</v>
      </c>
      <c r="AE34" s="54">
        <v>0</v>
      </c>
      <c r="AF34" s="54">
        <v>0</v>
      </c>
      <c r="AG34" s="54">
        <v>0</v>
      </c>
      <c r="AH34" s="54">
        <v>0</v>
      </c>
      <c r="AI34" s="54">
        <v>0</v>
      </c>
      <c r="AJ34" s="54">
        <v>0</v>
      </c>
      <c r="AK34" s="54">
        <v>0</v>
      </c>
      <c r="AL34" s="54">
        <v>0</v>
      </c>
      <c r="AM34" s="54">
        <v>0</v>
      </c>
      <c r="AN34" s="54">
        <v>0</v>
      </c>
      <c r="AO34" s="54">
        <v>0</v>
      </c>
      <c r="AP34" s="54">
        <v>0</v>
      </c>
      <c r="AQ34" s="54">
        <v>0</v>
      </c>
      <c r="AR34" s="54">
        <v>0</v>
      </c>
      <c r="AS34" s="54">
        <v>0</v>
      </c>
      <c r="AT34" s="54">
        <v>0</v>
      </c>
      <c r="AU34" s="54">
        <v>0</v>
      </c>
      <c r="AV34" s="54">
        <v>0</v>
      </c>
      <c r="AW34" s="54">
        <v>0</v>
      </c>
      <c r="AX34" s="54">
        <v>0</v>
      </c>
      <c r="AY34" s="54">
        <v>0</v>
      </c>
      <c r="AZ34" s="54">
        <v>0</v>
      </c>
      <c r="BA34" s="54">
        <f t="shared" si="12"/>
        <v>0</v>
      </c>
      <c r="BB34" s="54">
        <f t="shared" si="13"/>
        <v>0</v>
      </c>
      <c r="BC34" s="54">
        <f t="shared" si="14"/>
        <v>0</v>
      </c>
      <c r="BD34" s="54">
        <f t="shared" si="15"/>
        <v>0</v>
      </c>
      <c r="BE34" s="54">
        <f t="shared" si="16"/>
        <v>0</v>
      </c>
      <c r="BF34" s="54">
        <f t="shared" si="17"/>
        <v>0</v>
      </c>
      <c r="BG34" s="54">
        <f t="shared" si="18"/>
        <v>0</v>
      </c>
    </row>
    <row r="35" spans="1:59" ht="63" x14ac:dyDescent="0.25">
      <c r="A35" s="72" t="s">
        <v>48</v>
      </c>
      <c r="B35" s="32" t="s">
        <v>49</v>
      </c>
      <c r="C35" s="76" t="s">
        <v>117</v>
      </c>
      <c r="D35" s="54">
        <f t="shared" si="5"/>
        <v>0</v>
      </c>
      <c r="E35" s="54">
        <f t="shared" si="6"/>
        <v>0</v>
      </c>
      <c r="F35" s="54">
        <f t="shared" si="7"/>
        <v>0</v>
      </c>
      <c r="G35" s="54">
        <f t="shared" si="8"/>
        <v>0</v>
      </c>
      <c r="H35" s="54">
        <f t="shared" si="9"/>
        <v>0</v>
      </c>
      <c r="I35" s="54">
        <f t="shared" si="10"/>
        <v>0</v>
      </c>
      <c r="J35" s="54">
        <f t="shared" si="11"/>
        <v>0</v>
      </c>
      <c r="K35" s="54">
        <v>0</v>
      </c>
      <c r="L35" s="54">
        <v>0</v>
      </c>
      <c r="M35" s="54">
        <v>0</v>
      </c>
      <c r="N35" s="54">
        <v>0</v>
      </c>
      <c r="O35" s="54">
        <v>0</v>
      </c>
      <c r="P35" s="54">
        <v>0</v>
      </c>
      <c r="Q35" s="54">
        <v>0</v>
      </c>
      <c r="R35" s="54">
        <v>0</v>
      </c>
      <c r="S35" s="54">
        <v>0</v>
      </c>
      <c r="T35" s="54">
        <v>0</v>
      </c>
      <c r="U35" s="54">
        <v>0</v>
      </c>
      <c r="V35" s="54">
        <v>0</v>
      </c>
      <c r="W35" s="54">
        <v>0</v>
      </c>
      <c r="X35" s="54">
        <v>0</v>
      </c>
      <c r="Y35" s="54">
        <v>0</v>
      </c>
      <c r="Z35" s="54">
        <v>0</v>
      </c>
      <c r="AA35" s="54">
        <v>0</v>
      </c>
      <c r="AB35" s="54">
        <v>0</v>
      </c>
      <c r="AC35" s="54">
        <v>0</v>
      </c>
      <c r="AD35" s="54">
        <v>0</v>
      </c>
      <c r="AE35" s="54">
        <v>0</v>
      </c>
      <c r="AF35" s="54">
        <v>0</v>
      </c>
      <c r="AG35" s="54">
        <v>0</v>
      </c>
      <c r="AH35" s="54">
        <v>0</v>
      </c>
      <c r="AI35" s="54">
        <v>0</v>
      </c>
      <c r="AJ35" s="54">
        <v>0</v>
      </c>
      <c r="AK35" s="54">
        <v>0</v>
      </c>
      <c r="AL35" s="54">
        <v>0</v>
      </c>
      <c r="AM35" s="54">
        <v>0</v>
      </c>
      <c r="AN35" s="54">
        <v>0</v>
      </c>
      <c r="AO35" s="54">
        <v>0</v>
      </c>
      <c r="AP35" s="54">
        <v>0</v>
      </c>
      <c r="AQ35" s="54">
        <v>0</v>
      </c>
      <c r="AR35" s="54">
        <v>0</v>
      </c>
      <c r="AS35" s="54">
        <v>0</v>
      </c>
      <c r="AT35" s="54">
        <v>0</v>
      </c>
      <c r="AU35" s="54">
        <v>0</v>
      </c>
      <c r="AV35" s="54">
        <v>0</v>
      </c>
      <c r="AW35" s="54">
        <v>0</v>
      </c>
      <c r="AX35" s="54">
        <v>0</v>
      </c>
      <c r="AY35" s="54">
        <v>0</v>
      </c>
      <c r="AZ35" s="54">
        <v>0</v>
      </c>
      <c r="BA35" s="54">
        <f t="shared" si="12"/>
        <v>0</v>
      </c>
      <c r="BB35" s="54">
        <f t="shared" si="13"/>
        <v>0</v>
      </c>
      <c r="BC35" s="54">
        <f t="shared" si="14"/>
        <v>0</v>
      </c>
      <c r="BD35" s="54">
        <f t="shared" si="15"/>
        <v>0</v>
      </c>
      <c r="BE35" s="54">
        <f t="shared" si="16"/>
        <v>0</v>
      </c>
      <c r="BF35" s="54">
        <f t="shared" si="17"/>
        <v>0</v>
      </c>
      <c r="BG35" s="54">
        <f t="shared" si="18"/>
        <v>0</v>
      </c>
    </row>
    <row r="36" spans="1:59" ht="31.5" x14ac:dyDescent="0.25">
      <c r="A36" s="72" t="s">
        <v>50</v>
      </c>
      <c r="B36" s="32" t="s">
        <v>51</v>
      </c>
      <c r="C36" s="76" t="s">
        <v>117</v>
      </c>
      <c r="D36" s="54">
        <f t="shared" si="5"/>
        <v>0</v>
      </c>
      <c r="E36" s="54">
        <f t="shared" si="6"/>
        <v>0</v>
      </c>
      <c r="F36" s="54">
        <f t="shared" si="7"/>
        <v>0</v>
      </c>
      <c r="G36" s="54">
        <f t="shared" si="8"/>
        <v>0</v>
      </c>
      <c r="H36" s="54">
        <f t="shared" si="9"/>
        <v>0</v>
      </c>
      <c r="I36" s="54">
        <f t="shared" si="10"/>
        <v>0</v>
      </c>
      <c r="J36" s="54">
        <f t="shared" si="11"/>
        <v>0</v>
      </c>
      <c r="K36" s="54">
        <v>0</v>
      </c>
      <c r="L36" s="54">
        <v>0</v>
      </c>
      <c r="M36" s="54">
        <v>0</v>
      </c>
      <c r="N36" s="54">
        <v>0</v>
      </c>
      <c r="O36" s="54">
        <v>0</v>
      </c>
      <c r="P36" s="54">
        <v>0</v>
      </c>
      <c r="Q36" s="54">
        <v>0</v>
      </c>
      <c r="R36" s="54">
        <v>0</v>
      </c>
      <c r="S36" s="54">
        <v>0</v>
      </c>
      <c r="T36" s="54">
        <v>0</v>
      </c>
      <c r="U36" s="54">
        <v>0</v>
      </c>
      <c r="V36" s="54">
        <v>0</v>
      </c>
      <c r="W36" s="54">
        <v>0</v>
      </c>
      <c r="X36" s="54">
        <v>0</v>
      </c>
      <c r="Y36" s="54">
        <v>0</v>
      </c>
      <c r="Z36" s="54">
        <v>0</v>
      </c>
      <c r="AA36" s="54">
        <v>0</v>
      </c>
      <c r="AB36" s="54">
        <v>0</v>
      </c>
      <c r="AC36" s="54">
        <v>0</v>
      </c>
      <c r="AD36" s="54">
        <v>0</v>
      </c>
      <c r="AE36" s="54">
        <v>0</v>
      </c>
      <c r="AF36" s="54">
        <v>0</v>
      </c>
      <c r="AG36" s="54">
        <v>0</v>
      </c>
      <c r="AH36" s="54">
        <v>0</v>
      </c>
      <c r="AI36" s="54">
        <v>0</v>
      </c>
      <c r="AJ36" s="54">
        <v>0</v>
      </c>
      <c r="AK36" s="54">
        <v>0</v>
      </c>
      <c r="AL36" s="54">
        <v>0</v>
      </c>
      <c r="AM36" s="54">
        <v>0</v>
      </c>
      <c r="AN36" s="54">
        <v>0</v>
      </c>
      <c r="AO36" s="54">
        <v>0</v>
      </c>
      <c r="AP36" s="54">
        <v>0</v>
      </c>
      <c r="AQ36" s="54">
        <v>0</v>
      </c>
      <c r="AR36" s="54">
        <v>0</v>
      </c>
      <c r="AS36" s="54">
        <v>0</v>
      </c>
      <c r="AT36" s="54">
        <v>0</v>
      </c>
      <c r="AU36" s="54">
        <v>0</v>
      </c>
      <c r="AV36" s="54">
        <v>0</v>
      </c>
      <c r="AW36" s="54">
        <v>0</v>
      </c>
      <c r="AX36" s="54">
        <v>0</v>
      </c>
      <c r="AY36" s="54">
        <v>0</v>
      </c>
      <c r="AZ36" s="54">
        <v>0</v>
      </c>
      <c r="BA36" s="54">
        <f t="shared" si="12"/>
        <v>0</v>
      </c>
      <c r="BB36" s="54">
        <f t="shared" si="13"/>
        <v>0</v>
      </c>
      <c r="BC36" s="54">
        <f t="shared" si="14"/>
        <v>0</v>
      </c>
      <c r="BD36" s="54">
        <f t="shared" si="15"/>
        <v>0</v>
      </c>
      <c r="BE36" s="54">
        <f t="shared" si="16"/>
        <v>0</v>
      </c>
      <c r="BF36" s="54">
        <f t="shared" si="17"/>
        <v>0</v>
      </c>
      <c r="BG36" s="54">
        <f t="shared" si="18"/>
        <v>0</v>
      </c>
    </row>
    <row r="37" spans="1:59" ht="31.5" x14ac:dyDescent="0.25">
      <c r="A37" s="72" t="s">
        <v>52</v>
      </c>
      <c r="B37" s="32" t="s">
        <v>53</v>
      </c>
      <c r="C37" s="76" t="s">
        <v>117</v>
      </c>
      <c r="D37" s="54">
        <f t="shared" si="5"/>
        <v>0</v>
      </c>
      <c r="E37" s="54">
        <f t="shared" si="6"/>
        <v>0</v>
      </c>
      <c r="F37" s="54">
        <f t="shared" si="7"/>
        <v>0</v>
      </c>
      <c r="G37" s="54">
        <f t="shared" si="8"/>
        <v>0</v>
      </c>
      <c r="H37" s="54">
        <f t="shared" si="9"/>
        <v>0</v>
      </c>
      <c r="I37" s="54">
        <f t="shared" si="10"/>
        <v>0</v>
      </c>
      <c r="J37" s="54">
        <f t="shared" si="11"/>
        <v>0</v>
      </c>
      <c r="K37" s="54">
        <v>0</v>
      </c>
      <c r="L37" s="54">
        <v>0</v>
      </c>
      <c r="M37" s="54">
        <v>0</v>
      </c>
      <c r="N37" s="54">
        <v>0</v>
      </c>
      <c r="O37" s="54">
        <v>0</v>
      </c>
      <c r="P37" s="54">
        <v>0</v>
      </c>
      <c r="Q37" s="54">
        <v>0</v>
      </c>
      <c r="R37" s="54">
        <v>0</v>
      </c>
      <c r="S37" s="54">
        <v>0</v>
      </c>
      <c r="T37" s="54">
        <v>0</v>
      </c>
      <c r="U37" s="54">
        <v>0</v>
      </c>
      <c r="V37" s="54">
        <v>0</v>
      </c>
      <c r="W37" s="54">
        <v>0</v>
      </c>
      <c r="X37" s="54">
        <v>0</v>
      </c>
      <c r="Y37" s="54">
        <v>0</v>
      </c>
      <c r="Z37" s="54">
        <v>0</v>
      </c>
      <c r="AA37" s="54">
        <v>0</v>
      </c>
      <c r="AB37" s="54">
        <v>0</v>
      </c>
      <c r="AC37" s="54">
        <v>0</v>
      </c>
      <c r="AD37" s="54">
        <v>0</v>
      </c>
      <c r="AE37" s="54">
        <v>0</v>
      </c>
      <c r="AF37" s="54">
        <v>0</v>
      </c>
      <c r="AG37" s="54">
        <v>0</v>
      </c>
      <c r="AH37" s="54">
        <v>0</v>
      </c>
      <c r="AI37" s="54">
        <v>0</v>
      </c>
      <c r="AJ37" s="54">
        <v>0</v>
      </c>
      <c r="AK37" s="54">
        <v>0</v>
      </c>
      <c r="AL37" s="54">
        <v>0</v>
      </c>
      <c r="AM37" s="54">
        <v>0</v>
      </c>
      <c r="AN37" s="54">
        <v>0</v>
      </c>
      <c r="AO37" s="54">
        <v>0</v>
      </c>
      <c r="AP37" s="54">
        <v>0</v>
      </c>
      <c r="AQ37" s="54">
        <v>0</v>
      </c>
      <c r="AR37" s="54">
        <v>0</v>
      </c>
      <c r="AS37" s="54">
        <v>0</v>
      </c>
      <c r="AT37" s="54">
        <v>0</v>
      </c>
      <c r="AU37" s="54">
        <v>0</v>
      </c>
      <c r="AV37" s="54">
        <v>0</v>
      </c>
      <c r="AW37" s="54">
        <v>0</v>
      </c>
      <c r="AX37" s="54">
        <v>0</v>
      </c>
      <c r="AY37" s="54">
        <v>0</v>
      </c>
      <c r="AZ37" s="54">
        <v>0</v>
      </c>
      <c r="BA37" s="54">
        <f t="shared" si="12"/>
        <v>0</v>
      </c>
      <c r="BB37" s="54">
        <f t="shared" si="13"/>
        <v>0</v>
      </c>
      <c r="BC37" s="54">
        <f t="shared" si="14"/>
        <v>0</v>
      </c>
      <c r="BD37" s="54">
        <f t="shared" si="15"/>
        <v>0</v>
      </c>
      <c r="BE37" s="54">
        <f t="shared" si="16"/>
        <v>0</v>
      </c>
      <c r="BF37" s="54">
        <f t="shared" si="17"/>
        <v>0</v>
      </c>
      <c r="BG37" s="54">
        <f t="shared" si="18"/>
        <v>0</v>
      </c>
    </row>
    <row r="38" spans="1:59" ht="31.5" x14ac:dyDescent="0.25">
      <c r="A38" s="72" t="s">
        <v>54</v>
      </c>
      <c r="B38" s="32" t="s">
        <v>55</v>
      </c>
      <c r="C38" s="76" t="s">
        <v>117</v>
      </c>
      <c r="D38" s="54">
        <f t="shared" si="5"/>
        <v>0</v>
      </c>
      <c r="E38" s="54">
        <f t="shared" si="6"/>
        <v>0</v>
      </c>
      <c r="F38" s="54">
        <f t="shared" si="7"/>
        <v>0</v>
      </c>
      <c r="G38" s="54">
        <f t="shared" si="8"/>
        <v>0</v>
      </c>
      <c r="H38" s="54">
        <f t="shared" si="9"/>
        <v>0</v>
      </c>
      <c r="I38" s="54">
        <f t="shared" si="10"/>
        <v>0</v>
      </c>
      <c r="J38" s="54">
        <f t="shared" si="11"/>
        <v>0</v>
      </c>
      <c r="K38" s="54">
        <v>0</v>
      </c>
      <c r="L38" s="54">
        <v>0</v>
      </c>
      <c r="M38" s="54">
        <v>0</v>
      </c>
      <c r="N38" s="54">
        <v>0</v>
      </c>
      <c r="O38" s="54">
        <v>0</v>
      </c>
      <c r="P38" s="54">
        <v>0</v>
      </c>
      <c r="Q38" s="54">
        <v>0</v>
      </c>
      <c r="R38" s="54">
        <v>0</v>
      </c>
      <c r="S38" s="54">
        <v>0</v>
      </c>
      <c r="T38" s="54">
        <v>0</v>
      </c>
      <c r="U38" s="54">
        <v>0</v>
      </c>
      <c r="V38" s="54">
        <v>0</v>
      </c>
      <c r="W38" s="54">
        <v>0</v>
      </c>
      <c r="X38" s="54">
        <v>0</v>
      </c>
      <c r="Y38" s="54">
        <v>0</v>
      </c>
      <c r="Z38" s="54">
        <v>0</v>
      </c>
      <c r="AA38" s="54">
        <v>0</v>
      </c>
      <c r="AB38" s="54">
        <v>0</v>
      </c>
      <c r="AC38" s="54">
        <v>0</v>
      </c>
      <c r="AD38" s="54">
        <v>0</v>
      </c>
      <c r="AE38" s="54">
        <v>0</v>
      </c>
      <c r="AF38" s="54">
        <v>0</v>
      </c>
      <c r="AG38" s="54">
        <v>0</v>
      </c>
      <c r="AH38" s="54">
        <v>0</v>
      </c>
      <c r="AI38" s="54">
        <v>0</v>
      </c>
      <c r="AJ38" s="54">
        <v>0</v>
      </c>
      <c r="AK38" s="54">
        <v>0</v>
      </c>
      <c r="AL38" s="54">
        <v>0</v>
      </c>
      <c r="AM38" s="54">
        <v>0</v>
      </c>
      <c r="AN38" s="54">
        <v>0</v>
      </c>
      <c r="AO38" s="54">
        <v>0</v>
      </c>
      <c r="AP38" s="54">
        <v>0</v>
      </c>
      <c r="AQ38" s="54">
        <v>0</v>
      </c>
      <c r="AR38" s="54">
        <v>0</v>
      </c>
      <c r="AS38" s="54">
        <v>0</v>
      </c>
      <c r="AT38" s="54">
        <v>0</v>
      </c>
      <c r="AU38" s="54">
        <v>0</v>
      </c>
      <c r="AV38" s="54">
        <v>0</v>
      </c>
      <c r="AW38" s="54">
        <v>0</v>
      </c>
      <c r="AX38" s="54">
        <v>0</v>
      </c>
      <c r="AY38" s="54">
        <v>0</v>
      </c>
      <c r="AZ38" s="54">
        <v>0</v>
      </c>
      <c r="BA38" s="54">
        <f t="shared" si="12"/>
        <v>0</v>
      </c>
      <c r="BB38" s="54">
        <f t="shared" si="13"/>
        <v>0</v>
      </c>
      <c r="BC38" s="54">
        <f t="shared" si="14"/>
        <v>0</v>
      </c>
      <c r="BD38" s="54">
        <f t="shared" si="15"/>
        <v>0</v>
      </c>
      <c r="BE38" s="54">
        <f t="shared" si="16"/>
        <v>0</v>
      </c>
      <c r="BF38" s="54">
        <f t="shared" si="17"/>
        <v>0</v>
      </c>
      <c r="BG38" s="54">
        <f t="shared" si="18"/>
        <v>0</v>
      </c>
    </row>
    <row r="39" spans="1:59" ht="78.75" x14ac:dyDescent="0.25">
      <c r="A39" s="72" t="s">
        <v>54</v>
      </c>
      <c r="B39" s="32" t="s">
        <v>56</v>
      </c>
      <c r="C39" s="76" t="s">
        <v>117</v>
      </c>
      <c r="D39" s="54">
        <f t="shared" si="5"/>
        <v>0</v>
      </c>
      <c r="E39" s="54">
        <f t="shared" si="6"/>
        <v>0</v>
      </c>
      <c r="F39" s="54">
        <f t="shared" si="7"/>
        <v>0</v>
      </c>
      <c r="G39" s="54">
        <f t="shared" si="8"/>
        <v>0</v>
      </c>
      <c r="H39" s="54">
        <f t="shared" si="9"/>
        <v>0</v>
      </c>
      <c r="I39" s="54">
        <f t="shared" si="10"/>
        <v>0</v>
      </c>
      <c r="J39" s="54">
        <f t="shared" si="11"/>
        <v>0</v>
      </c>
      <c r="K39" s="54">
        <v>0</v>
      </c>
      <c r="L39" s="54">
        <v>0</v>
      </c>
      <c r="M39" s="54">
        <v>0</v>
      </c>
      <c r="N39" s="54">
        <v>0</v>
      </c>
      <c r="O39" s="54">
        <v>0</v>
      </c>
      <c r="P39" s="54">
        <v>0</v>
      </c>
      <c r="Q39" s="54">
        <v>0</v>
      </c>
      <c r="R39" s="54">
        <v>0</v>
      </c>
      <c r="S39" s="54">
        <v>0</v>
      </c>
      <c r="T39" s="54">
        <v>0</v>
      </c>
      <c r="U39" s="54">
        <v>0</v>
      </c>
      <c r="V39" s="54">
        <v>0</v>
      </c>
      <c r="W39" s="54">
        <v>0</v>
      </c>
      <c r="X39" s="54">
        <v>0</v>
      </c>
      <c r="Y39" s="54">
        <v>0</v>
      </c>
      <c r="Z39" s="54">
        <v>0</v>
      </c>
      <c r="AA39" s="54">
        <v>0</v>
      </c>
      <c r="AB39" s="54">
        <v>0</v>
      </c>
      <c r="AC39" s="54">
        <v>0</v>
      </c>
      <c r="AD39" s="54">
        <v>0</v>
      </c>
      <c r="AE39" s="54">
        <v>0</v>
      </c>
      <c r="AF39" s="54">
        <v>0</v>
      </c>
      <c r="AG39" s="54">
        <v>0</v>
      </c>
      <c r="AH39" s="54">
        <v>0</v>
      </c>
      <c r="AI39" s="54">
        <v>0</v>
      </c>
      <c r="AJ39" s="54">
        <v>0</v>
      </c>
      <c r="AK39" s="54">
        <v>0</v>
      </c>
      <c r="AL39" s="54">
        <v>0</v>
      </c>
      <c r="AM39" s="54">
        <v>0</v>
      </c>
      <c r="AN39" s="54">
        <v>0</v>
      </c>
      <c r="AO39" s="54">
        <v>0</v>
      </c>
      <c r="AP39" s="54">
        <v>0</v>
      </c>
      <c r="AQ39" s="54">
        <v>0</v>
      </c>
      <c r="AR39" s="54">
        <v>0</v>
      </c>
      <c r="AS39" s="54">
        <v>0</v>
      </c>
      <c r="AT39" s="54">
        <v>0</v>
      </c>
      <c r="AU39" s="54">
        <v>0</v>
      </c>
      <c r="AV39" s="54">
        <v>0</v>
      </c>
      <c r="AW39" s="54">
        <v>0</v>
      </c>
      <c r="AX39" s="54">
        <v>0</v>
      </c>
      <c r="AY39" s="54">
        <v>0</v>
      </c>
      <c r="AZ39" s="54">
        <v>0</v>
      </c>
      <c r="BA39" s="54">
        <f t="shared" si="12"/>
        <v>0</v>
      </c>
      <c r="BB39" s="54">
        <f t="shared" si="13"/>
        <v>0</v>
      </c>
      <c r="BC39" s="54">
        <f t="shared" si="14"/>
        <v>0</v>
      </c>
      <c r="BD39" s="54">
        <f t="shared" si="15"/>
        <v>0</v>
      </c>
      <c r="BE39" s="54">
        <f t="shared" si="16"/>
        <v>0</v>
      </c>
      <c r="BF39" s="54">
        <f t="shared" si="17"/>
        <v>0</v>
      </c>
      <c r="BG39" s="54">
        <f t="shared" si="18"/>
        <v>0</v>
      </c>
    </row>
    <row r="40" spans="1:59" ht="78.75" x14ac:dyDescent="0.25">
      <c r="A40" s="72" t="s">
        <v>54</v>
      </c>
      <c r="B40" s="32" t="s">
        <v>57</v>
      </c>
      <c r="C40" s="76" t="s">
        <v>117</v>
      </c>
      <c r="D40" s="54">
        <f t="shared" si="5"/>
        <v>0</v>
      </c>
      <c r="E40" s="54">
        <f t="shared" si="6"/>
        <v>0</v>
      </c>
      <c r="F40" s="54">
        <f t="shared" si="7"/>
        <v>0</v>
      </c>
      <c r="G40" s="54">
        <f t="shared" si="8"/>
        <v>0</v>
      </c>
      <c r="H40" s="54">
        <f t="shared" si="9"/>
        <v>0</v>
      </c>
      <c r="I40" s="54">
        <f t="shared" si="10"/>
        <v>0</v>
      </c>
      <c r="J40" s="54">
        <f t="shared" si="11"/>
        <v>0</v>
      </c>
      <c r="K40" s="54">
        <v>0</v>
      </c>
      <c r="L40" s="54">
        <v>0</v>
      </c>
      <c r="M40" s="54">
        <v>0</v>
      </c>
      <c r="N40" s="54">
        <v>0</v>
      </c>
      <c r="O40" s="54">
        <v>0</v>
      </c>
      <c r="P40" s="54">
        <v>0</v>
      </c>
      <c r="Q40" s="54">
        <v>0</v>
      </c>
      <c r="R40" s="54">
        <v>0</v>
      </c>
      <c r="S40" s="54">
        <v>0</v>
      </c>
      <c r="T40" s="54">
        <v>0</v>
      </c>
      <c r="U40" s="54">
        <v>0</v>
      </c>
      <c r="V40" s="54">
        <v>0</v>
      </c>
      <c r="W40" s="54">
        <v>0</v>
      </c>
      <c r="X40" s="54">
        <v>0</v>
      </c>
      <c r="Y40" s="54">
        <v>0</v>
      </c>
      <c r="Z40" s="54">
        <v>0</v>
      </c>
      <c r="AA40" s="54">
        <v>0</v>
      </c>
      <c r="AB40" s="54">
        <v>0</v>
      </c>
      <c r="AC40" s="54">
        <v>0</v>
      </c>
      <c r="AD40" s="54">
        <v>0</v>
      </c>
      <c r="AE40" s="54">
        <v>0</v>
      </c>
      <c r="AF40" s="54">
        <v>0</v>
      </c>
      <c r="AG40" s="54">
        <v>0</v>
      </c>
      <c r="AH40" s="54">
        <v>0</v>
      </c>
      <c r="AI40" s="54">
        <v>0</v>
      </c>
      <c r="AJ40" s="54">
        <v>0</v>
      </c>
      <c r="AK40" s="54">
        <v>0</v>
      </c>
      <c r="AL40" s="54">
        <v>0</v>
      </c>
      <c r="AM40" s="54">
        <v>0</v>
      </c>
      <c r="AN40" s="54">
        <v>0</v>
      </c>
      <c r="AO40" s="54">
        <v>0</v>
      </c>
      <c r="AP40" s="54">
        <v>0</v>
      </c>
      <c r="AQ40" s="54">
        <v>0</v>
      </c>
      <c r="AR40" s="54">
        <v>0</v>
      </c>
      <c r="AS40" s="54">
        <v>0</v>
      </c>
      <c r="AT40" s="54">
        <v>0</v>
      </c>
      <c r="AU40" s="54">
        <v>0</v>
      </c>
      <c r="AV40" s="54">
        <v>0</v>
      </c>
      <c r="AW40" s="54">
        <v>0</v>
      </c>
      <c r="AX40" s="54">
        <v>0</v>
      </c>
      <c r="AY40" s="54">
        <v>0</v>
      </c>
      <c r="AZ40" s="54">
        <v>0</v>
      </c>
      <c r="BA40" s="54">
        <f t="shared" si="12"/>
        <v>0</v>
      </c>
      <c r="BB40" s="54">
        <f t="shared" si="13"/>
        <v>0</v>
      </c>
      <c r="BC40" s="54">
        <f t="shared" si="14"/>
        <v>0</v>
      </c>
      <c r="BD40" s="54">
        <f t="shared" si="15"/>
        <v>0</v>
      </c>
      <c r="BE40" s="54">
        <f t="shared" si="16"/>
        <v>0</v>
      </c>
      <c r="BF40" s="54">
        <f t="shared" si="17"/>
        <v>0</v>
      </c>
      <c r="BG40" s="54">
        <f t="shared" si="18"/>
        <v>0</v>
      </c>
    </row>
    <row r="41" spans="1:59" ht="78.75" x14ac:dyDescent="0.25">
      <c r="A41" s="72" t="s">
        <v>54</v>
      </c>
      <c r="B41" s="32" t="s">
        <v>58</v>
      </c>
      <c r="C41" s="76" t="s">
        <v>117</v>
      </c>
      <c r="D41" s="54">
        <f t="shared" si="5"/>
        <v>0</v>
      </c>
      <c r="E41" s="54">
        <f t="shared" si="6"/>
        <v>0</v>
      </c>
      <c r="F41" s="54">
        <f t="shared" si="7"/>
        <v>0</v>
      </c>
      <c r="G41" s="54">
        <f t="shared" si="8"/>
        <v>0</v>
      </c>
      <c r="H41" s="54">
        <f t="shared" si="9"/>
        <v>0</v>
      </c>
      <c r="I41" s="54">
        <f t="shared" si="10"/>
        <v>0</v>
      </c>
      <c r="J41" s="54">
        <f t="shared" si="11"/>
        <v>0</v>
      </c>
      <c r="K41" s="54">
        <v>0</v>
      </c>
      <c r="L41" s="54">
        <v>0</v>
      </c>
      <c r="M41" s="54">
        <v>0</v>
      </c>
      <c r="N41" s="54">
        <v>0</v>
      </c>
      <c r="O41" s="54">
        <v>0</v>
      </c>
      <c r="P41" s="54">
        <v>0</v>
      </c>
      <c r="Q41" s="54">
        <v>0</v>
      </c>
      <c r="R41" s="54">
        <v>0</v>
      </c>
      <c r="S41" s="54">
        <v>0</v>
      </c>
      <c r="T41" s="54">
        <v>0</v>
      </c>
      <c r="U41" s="54">
        <v>0</v>
      </c>
      <c r="V41" s="54">
        <v>0</v>
      </c>
      <c r="W41" s="54">
        <v>0</v>
      </c>
      <c r="X41" s="54">
        <v>0</v>
      </c>
      <c r="Y41" s="54">
        <v>0</v>
      </c>
      <c r="Z41" s="54">
        <v>0</v>
      </c>
      <c r="AA41" s="54">
        <v>0</v>
      </c>
      <c r="AB41" s="54">
        <v>0</v>
      </c>
      <c r="AC41" s="54">
        <v>0</v>
      </c>
      <c r="AD41" s="54">
        <v>0</v>
      </c>
      <c r="AE41" s="54">
        <v>0</v>
      </c>
      <c r="AF41" s="54">
        <v>0</v>
      </c>
      <c r="AG41" s="54">
        <v>0</v>
      </c>
      <c r="AH41" s="54">
        <v>0</v>
      </c>
      <c r="AI41" s="54">
        <v>0</v>
      </c>
      <c r="AJ41" s="54">
        <v>0</v>
      </c>
      <c r="AK41" s="54">
        <v>0</v>
      </c>
      <c r="AL41" s="54">
        <v>0</v>
      </c>
      <c r="AM41" s="54">
        <v>0</v>
      </c>
      <c r="AN41" s="54">
        <v>0</v>
      </c>
      <c r="AO41" s="54">
        <v>0</v>
      </c>
      <c r="AP41" s="54">
        <v>0</v>
      </c>
      <c r="AQ41" s="54">
        <v>0</v>
      </c>
      <c r="AR41" s="54">
        <v>0</v>
      </c>
      <c r="AS41" s="54">
        <v>0</v>
      </c>
      <c r="AT41" s="54">
        <v>0</v>
      </c>
      <c r="AU41" s="54">
        <v>0</v>
      </c>
      <c r="AV41" s="54">
        <v>0</v>
      </c>
      <c r="AW41" s="54">
        <v>0</v>
      </c>
      <c r="AX41" s="54">
        <v>0</v>
      </c>
      <c r="AY41" s="54">
        <v>0</v>
      </c>
      <c r="AZ41" s="54">
        <v>0</v>
      </c>
      <c r="BA41" s="54">
        <f t="shared" si="12"/>
        <v>0</v>
      </c>
      <c r="BB41" s="54">
        <f t="shared" si="13"/>
        <v>0</v>
      </c>
      <c r="BC41" s="54">
        <f t="shared" si="14"/>
        <v>0</v>
      </c>
      <c r="BD41" s="54">
        <f t="shared" si="15"/>
        <v>0</v>
      </c>
      <c r="BE41" s="54">
        <f t="shared" si="16"/>
        <v>0</v>
      </c>
      <c r="BF41" s="54">
        <f t="shared" si="17"/>
        <v>0</v>
      </c>
      <c r="BG41" s="54">
        <f t="shared" si="18"/>
        <v>0</v>
      </c>
    </row>
    <row r="42" spans="1:59" ht="31.5" x14ac:dyDescent="0.25">
      <c r="A42" s="72" t="s">
        <v>59</v>
      </c>
      <c r="B42" s="32" t="s">
        <v>55</v>
      </c>
      <c r="C42" s="76" t="s">
        <v>117</v>
      </c>
      <c r="D42" s="54">
        <f t="shared" si="5"/>
        <v>0</v>
      </c>
      <c r="E42" s="54">
        <f t="shared" si="6"/>
        <v>0</v>
      </c>
      <c r="F42" s="54">
        <f t="shared" si="7"/>
        <v>0</v>
      </c>
      <c r="G42" s="54">
        <f t="shared" si="8"/>
        <v>0</v>
      </c>
      <c r="H42" s="54">
        <f t="shared" si="9"/>
        <v>0</v>
      </c>
      <c r="I42" s="54">
        <f t="shared" si="10"/>
        <v>0</v>
      </c>
      <c r="J42" s="54">
        <f t="shared" si="11"/>
        <v>0</v>
      </c>
      <c r="K42" s="54">
        <v>0</v>
      </c>
      <c r="L42" s="54">
        <v>0</v>
      </c>
      <c r="M42" s="54">
        <v>0</v>
      </c>
      <c r="N42" s="54">
        <v>0</v>
      </c>
      <c r="O42" s="54">
        <v>0</v>
      </c>
      <c r="P42" s="54">
        <v>0</v>
      </c>
      <c r="Q42" s="54">
        <v>0</v>
      </c>
      <c r="R42" s="54">
        <v>0</v>
      </c>
      <c r="S42" s="54">
        <v>0</v>
      </c>
      <c r="T42" s="54">
        <v>0</v>
      </c>
      <c r="U42" s="54">
        <v>0</v>
      </c>
      <c r="V42" s="54">
        <v>0</v>
      </c>
      <c r="W42" s="54">
        <v>0</v>
      </c>
      <c r="X42" s="54">
        <v>0</v>
      </c>
      <c r="Y42" s="54">
        <v>0</v>
      </c>
      <c r="Z42" s="54">
        <v>0</v>
      </c>
      <c r="AA42" s="54">
        <v>0</v>
      </c>
      <c r="AB42" s="54">
        <v>0</v>
      </c>
      <c r="AC42" s="54">
        <v>0</v>
      </c>
      <c r="AD42" s="54">
        <v>0</v>
      </c>
      <c r="AE42" s="54">
        <v>0</v>
      </c>
      <c r="AF42" s="54">
        <v>0</v>
      </c>
      <c r="AG42" s="54">
        <v>0</v>
      </c>
      <c r="AH42" s="54">
        <v>0</v>
      </c>
      <c r="AI42" s="54">
        <v>0</v>
      </c>
      <c r="AJ42" s="54">
        <v>0</v>
      </c>
      <c r="AK42" s="54">
        <v>0</v>
      </c>
      <c r="AL42" s="54">
        <v>0</v>
      </c>
      <c r="AM42" s="54">
        <v>0</v>
      </c>
      <c r="AN42" s="54">
        <v>0</v>
      </c>
      <c r="AO42" s="54">
        <v>0</v>
      </c>
      <c r="AP42" s="54">
        <v>0</v>
      </c>
      <c r="AQ42" s="54">
        <v>0</v>
      </c>
      <c r="AR42" s="54">
        <v>0</v>
      </c>
      <c r="AS42" s="54">
        <v>0</v>
      </c>
      <c r="AT42" s="54">
        <v>0</v>
      </c>
      <c r="AU42" s="54">
        <v>0</v>
      </c>
      <c r="AV42" s="54">
        <v>0</v>
      </c>
      <c r="AW42" s="54">
        <v>0</v>
      </c>
      <c r="AX42" s="54">
        <v>0</v>
      </c>
      <c r="AY42" s="54">
        <v>0</v>
      </c>
      <c r="AZ42" s="54">
        <v>0</v>
      </c>
      <c r="BA42" s="54">
        <f t="shared" si="12"/>
        <v>0</v>
      </c>
      <c r="BB42" s="54">
        <f t="shared" si="13"/>
        <v>0</v>
      </c>
      <c r="BC42" s="54">
        <f t="shared" si="14"/>
        <v>0</v>
      </c>
      <c r="BD42" s="54">
        <f t="shared" si="15"/>
        <v>0</v>
      </c>
      <c r="BE42" s="54">
        <f t="shared" si="16"/>
        <v>0</v>
      </c>
      <c r="BF42" s="54">
        <f t="shared" si="17"/>
        <v>0</v>
      </c>
      <c r="BG42" s="54">
        <f t="shared" si="18"/>
        <v>0</v>
      </c>
    </row>
    <row r="43" spans="1:59" ht="78.75" x14ac:dyDescent="0.25">
      <c r="A43" s="72" t="s">
        <v>59</v>
      </c>
      <c r="B43" s="32" t="s">
        <v>56</v>
      </c>
      <c r="C43" s="76" t="s">
        <v>117</v>
      </c>
      <c r="D43" s="54">
        <f t="shared" si="5"/>
        <v>0</v>
      </c>
      <c r="E43" s="54">
        <f t="shared" si="6"/>
        <v>0</v>
      </c>
      <c r="F43" s="54">
        <f t="shared" si="7"/>
        <v>0</v>
      </c>
      <c r="G43" s="54">
        <f t="shared" si="8"/>
        <v>0</v>
      </c>
      <c r="H43" s="54">
        <f t="shared" si="9"/>
        <v>0</v>
      </c>
      <c r="I43" s="54">
        <f t="shared" si="10"/>
        <v>0</v>
      </c>
      <c r="J43" s="54">
        <f t="shared" si="11"/>
        <v>0</v>
      </c>
      <c r="K43" s="54">
        <v>0</v>
      </c>
      <c r="L43" s="54">
        <v>0</v>
      </c>
      <c r="M43" s="54">
        <v>0</v>
      </c>
      <c r="N43" s="54">
        <v>0</v>
      </c>
      <c r="O43" s="54">
        <v>0</v>
      </c>
      <c r="P43" s="54">
        <v>0</v>
      </c>
      <c r="Q43" s="54">
        <v>0</v>
      </c>
      <c r="R43" s="54">
        <v>0</v>
      </c>
      <c r="S43" s="54">
        <v>0</v>
      </c>
      <c r="T43" s="54">
        <v>0</v>
      </c>
      <c r="U43" s="54">
        <v>0</v>
      </c>
      <c r="V43" s="54">
        <v>0</v>
      </c>
      <c r="W43" s="54">
        <v>0</v>
      </c>
      <c r="X43" s="54">
        <v>0</v>
      </c>
      <c r="Y43" s="54">
        <v>0</v>
      </c>
      <c r="Z43" s="54">
        <v>0</v>
      </c>
      <c r="AA43" s="54">
        <v>0</v>
      </c>
      <c r="AB43" s="54">
        <v>0</v>
      </c>
      <c r="AC43" s="54">
        <v>0</v>
      </c>
      <c r="AD43" s="54">
        <v>0</v>
      </c>
      <c r="AE43" s="54">
        <v>0</v>
      </c>
      <c r="AF43" s="54">
        <v>0</v>
      </c>
      <c r="AG43" s="54">
        <v>0</v>
      </c>
      <c r="AH43" s="54">
        <v>0</v>
      </c>
      <c r="AI43" s="54">
        <v>0</v>
      </c>
      <c r="AJ43" s="54">
        <v>0</v>
      </c>
      <c r="AK43" s="54">
        <v>0</v>
      </c>
      <c r="AL43" s="54">
        <v>0</v>
      </c>
      <c r="AM43" s="54">
        <v>0</v>
      </c>
      <c r="AN43" s="54">
        <v>0</v>
      </c>
      <c r="AO43" s="54">
        <v>0</v>
      </c>
      <c r="AP43" s="54">
        <v>0</v>
      </c>
      <c r="AQ43" s="54">
        <v>0</v>
      </c>
      <c r="AR43" s="54">
        <v>0</v>
      </c>
      <c r="AS43" s="54">
        <v>0</v>
      </c>
      <c r="AT43" s="54">
        <v>0</v>
      </c>
      <c r="AU43" s="54">
        <v>0</v>
      </c>
      <c r="AV43" s="54">
        <v>0</v>
      </c>
      <c r="AW43" s="54">
        <v>0</v>
      </c>
      <c r="AX43" s="54">
        <v>0</v>
      </c>
      <c r="AY43" s="54">
        <v>0</v>
      </c>
      <c r="AZ43" s="54">
        <v>0</v>
      </c>
      <c r="BA43" s="54">
        <f t="shared" si="12"/>
        <v>0</v>
      </c>
      <c r="BB43" s="54">
        <f t="shared" si="13"/>
        <v>0</v>
      </c>
      <c r="BC43" s="54">
        <f t="shared" si="14"/>
        <v>0</v>
      </c>
      <c r="BD43" s="54">
        <f t="shared" si="15"/>
        <v>0</v>
      </c>
      <c r="BE43" s="54">
        <f t="shared" si="16"/>
        <v>0</v>
      </c>
      <c r="BF43" s="54">
        <f t="shared" si="17"/>
        <v>0</v>
      </c>
      <c r="BG43" s="54">
        <f t="shared" si="18"/>
        <v>0</v>
      </c>
    </row>
    <row r="44" spans="1:59" ht="78.75" x14ac:dyDescent="0.25">
      <c r="A44" s="72" t="s">
        <v>59</v>
      </c>
      <c r="B44" s="32" t="s">
        <v>57</v>
      </c>
      <c r="C44" s="76" t="s">
        <v>117</v>
      </c>
      <c r="D44" s="54">
        <f t="shared" si="5"/>
        <v>0</v>
      </c>
      <c r="E44" s="54">
        <f t="shared" si="6"/>
        <v>0</v>
      </c>
      <c r="F44" s="54">
        <f t="shared" si="7"/>
        <v>0</v>
      </c>
      <c r="G44" s="54">
        <f t="shared" si="8"/>
        <v>0</v>
      </c>
      <c r="H44" s="54">
        <f t="shared" si="9"/>
        <v>0</v>
      </c>
      <c r="I44" s="54">
        <f t="shared" si="10"/>
        <v>0</v>
      </c>
      <c r="J44" s="54">
        <f t="shared" si="11"/>
        <v>0</v>
      </c>
      <c r="K44" s="54">
        <v>0</v>
      </c>
      <c r="L44" s="54">
        <v>0</v>
      </c>
      <c r="M44" s="54">
        <v>0</v>
      </c>
      <c r="N44" s="54">
        <v>0</v>
      </c>
      <c r="O44" s="54">
        <v>0</v>
      </c>
      <c r="P44" s="54">
        <v>0</v>
      </c>
      <c r="Q44" s="54">
        <v>0</v>
      </c>
      <c r="R44" s="54">
        <v>0</v>
      </c>
      <c r="S44" s="54">
        <v>0</v>
      </c>
      <c r="T44" s="54">
        <v>0</v>
      </c>
      <c r="U44" s="54">
        <v>0</v>
      </c>
      <c r="V44" s="54">
        <v>0</v>
      </c>
      <c r="W44" s="54">
        <v>0</v>
      </c>
      <c r="X44" s="54">
        <v>0</v>
      </c>
      <c r="Y44" s="54">
        <v>0</v>
      </c>
      <c r="Z44" s="54">
        <v>0</v>
      </c>
      <c r="AA44" s="54">
        <v>0</v>
      </c>
      <c r="AB44" s="54">
        <v>0</v>
      </c>
      <c r="AC44" s="54">
        <v>0</v>
      </c>
      <c r="AD44" s="54">
        <v>0</v>
      </c>
      <c r="AE44" s="54">
        <v>0</v>
      </c>
      <c r="AF44" s="54">
        <v>0</v>
      </c>
      <c r="AG44" s="54">
        <v>0</v>
      </c>
      <c r="AH44" s="54">
        <v>0</v>
      </c>
      <c r="AI44" s="54">
        <v>0</v>
      </c>
      <c r="AJ44" s="54">
        <v>0</v>
      </c>
      <c r="AK44" s="54">
        <v>0</v>
      </c>
      <c r="AL44" s="54">
        <v>0</v>
      </c>
      <c r="AM44" s="54">
        <v>0</v>
      </c>
      <c r="AN44" s="54">
        <v>0</v>
      </c>
      <c r="AO44" s="54">
        <v>0</v>
      </c>
      <c r="AP44" s="54">
        <v>0</v>
      </c>
      <c r="AQ44" s="54">
        <v>0</v>
      </c>
      <c r="AR44" s="54">
        <v>0</v>
      </c>
      <c r="AS44" s="54">
        <v>0</v>
      </c>
      <c r="AT44" s="54">
        <v>0</v>
      </c>
      <c r="AU44" s="54">
        <v>0</v>
      </c>
      <c r="AV44" s="54">
        <v>0</v>
      </c>
      <c r="AW44" s="54">
        <v>0</v>
      </c>
      <c r="AX44" s="54">
        <v>0</v>
      </c>
      <c r="AY44" s="54">
        <v>0</v>
      </c>
      <c r="AZ44" s="54">
        <v>0</v>
      </c>
      <c r="BA44" s="54">
        <f t="shared" si="12"/>
        <v>0</v>
      </c>
      <c r="BB44" s="54">
        <f t="shared" si="13"/>
        <v>0</v>
      </c>
      <c r="BC44" s="54">
        <f t="shared" si="14"/>
        <v>0</v>
      </c>
      <c r="BD44" s="54">
        <f t="shared" si="15"/>
        <v>0</v>
      </c>
      <c r="BE44" s="54">
        <f t="shared" si="16"/>
        <v>0</v>
      </c>
      <c r="BF44" s="54">
        <f t="shared" si="17"/>
        <v>0</v>
      </c>
      <c r="BG44" s="54">
        <f t="shared" si="18"/>
        <v>0</v>
      </c>
    </row>
    <row r="45" spans="1:59" ht="78.75" x14ac:dyDescent="0.25">
      <c r="A45" s="72" t="s">
        <v>59</v>
      </c>
      <c r="B45" s="32" t="s">
        <v>60</v>
      </c>
      <c r="C45" s="76" t="s">
        <v>117</v>
      </c>
      <c r="D45" s="54">
        <f t="shared" si="5"/>
        <v>0</v>
      </c>
      <c r="E45" s="54">
        <f t="shared" si="6"/>
        <v>0</v>
      </c>
      <c r="F45" s="54">
        <f t="shared" si="7"/>
        <v>0</v>
      </c>
      <c r="G45" s="54">
        <f t="shared" si="8"/>
        <v>0</v>
      </c>
      <c r="H45" s="54">
        <f t="shared" si="9"/>
        <v>0</v>
      </c>
      <c r="I45" s="54">
        <f t="shared" si="10"/>
        <v>0</v>
      </c>
      <c r="J45" s="54">
        <f t="shared" si="11"/>
        <v>0</v>
      </c>
      <c r="K45" s="54">
        <v>0</v>
      </c>
      <c r="L45" s="54">
        <v>0</v>
      </c>
      <c r="M45" s="54">
        <v>0</v>
      </c>
      <c r="N45" s="54">
        <v>0</v>
      </c>
      <c r="O45" s="54">
        <v>0</v>
      </c>
      <c r="P45" s="54">
        <v>0</v>
      </c>
      <c r="Q45" s="54">
        <v>0</v>
      </c>
      <c r="R45" s="54">
        <v>0</v>
      </c>
      <c r="S45" s="54">
        <v>0</v>
      </c>
      <c r="T45" s="54">
        <v>0</v>
      </c>
      <c r="U45" s="54">
        <v>0</v>
      </c>
      <c r="V45" s="54">
        <v>0</v>
      </c>
      <c r="W45" s="54">
        <v>0</v>
      </c>
      <c r="X45" s="54">
        <v>0</v>
      </c>
      <c r="Y45" s="54">
        <v>0</v>
      </c>
      <c r="Z45" s="54">
        <v>0</v>
      </c>
      <c r="AA45" s="54">
        <v>0</v>
      </c>
      <c r="AB45" s="54">
        <v>0</v>
      </c>
      <c r="AC45" s="54">
        <v>0</v>
      </c>
      <c r="AD45" s="54">
        <v>0</v>
      </c>
      <c r="AE45" s="54">
        <v>0</v>
      </c>
      <c r="AF45" s="54">
        <v>0</v>
      </c>
      <c r="AG45" s="54">
        <v>0</v>
      </c>
      <c r="AH45" s="54">
        <v>0</v>
      </c>
      <c r="AI45" s="54">
        <v>0</v>
      </c>
      <c r="AJ45" s="54">
        <v>0</v>
      </c>
      <c r="AK45" s="54">
        <v>0</v>
      </c>
      <c r="AL45" s="54">
        <v>0</v>
      </c>
      <c r="AM45" s="54">
        <v>0</v>
      </c>
      <c r="AN45" s="54">
        <v>0</v>
      </c>
      <c r="AO45" s="54">
        <v>0</v>
      </c>
      <c r="AP45" s="54">
        <v>0</v>
      </c>
      <c r="AQ45" s="54">
        <v>0</v>
      </c>
      <c r="AR45" s="54">
        <v>0</v>
      </c>
      <c r="AS45" s="54">
        <v>0</v>
      </c>
      <c r="AT45" s="54">
        <v>0</v>
      </c>
      <c r="AU45" s="54">
        <v>0</v>
      </c>
      <c r="AV45" s="54">
        <v>0</v>
      </c>
      <c r="AW45" s="54">
        <v>0</v>
      </c>
      <c r="AX45" s="54">
        <v>0</v>
      </c>
      <c r="AY45" s="54">
        <v>0</v>
      </c>
      <c r="AZ45" s="54">
        <v>0</v>
      </c>
      <c r="BA45" s="54">
        <f t="shared" si="12"/>
        <v>0</v>
      </c>
      <c r="BB45" s="54">
        <f t="shared" si="13"/>
        <v>0</v>
      </c>
      <c r="BC45" s="54">
        <f t="shared" si="14"/>
        <v>0</v>
      </c>
      <c r="BD45" s="54">
        <f t="shared" si="15"/>
        <v>0</v>
      </c>
      <c r="BE45" s="54">
        <f t="shared" si="16"/>
        <v>0</v>
      </c>
      <c r="BF45" s="54">
        <f t="shared" si="17"/>
        <v>0</v>
      </c>
      <c r="BG45" s="54">
        <f t="shared" si="18"/>
        <v>0</v>
      </c>
    </row>
    <row r="46" spans="1:59" ht="63" x14ac:dyDescent="0.25">
      <c r="A46" s="72" t="s">
        <v>61</v>
      </c>
      <c r="B46" s="32" t="s">
        <v>62</v>
      </c>
      <c r="C46" s="76" t="s">
        <v>117</v>
      </c>
      <c r="D46" s="54">
        <f t="shared" si="5"/>
        <v>0</v>
      </c>
      <c r="E46" s="54">
        <f t="shared" si="6"/>
        <v>0</v>
      </c>
      <c r="F46" s="54">
        <f t="shared" si="7"/>
        <v>0</v>
      </c>
      <c r="G46" s="54">
        <f t="shared" si="8"/>
        <v>0</v>
      </c>
      <c r="H46" s="54">
        <f t="shared" si="9"/>
        <v>0</v>
      </c>
      <c r="I46" s="54">
        <f t="shared" si="10"/>
        <v>0</v>
      </c>
      <c r="J46" s="54">
        <f t="shared" si="11"/>
        <v>0</v>
      </c>
      <c r="K46" s="54">
        <v>0</v>
      </c>
      <c r="L46" s="54">
        <v>0</v>
      </c>
      <c r="M46" s="54">
        <v>0</v>
      </c>
      <c r="N46" s="54">
        <v>0</v>
      </c>
      <c r="O46" s="54">
        <v>0</v>
      </c>
      <c r="P46" s="54">
        <v>0</v>
      </c>
      <c r="Q46" s="54">
        <v>0</v>
      </c>
      <c r="R46" s="54">
        <v>0</v>
      </c>
      <c r="S46" s="54">
        <v>0</v>
      </c>
      <c r="T46" s="54">
        <v>0</v>
      </c>
      <c r="U46" s="54">
        <v>0</v>
      </c>
      <c r="V46" s="54">
        <v>0</v>
      </c>
      <c r="W46" s="54">
        <v>0</v>
      </c>
      <c r="X46" s="54">
        <v>0</v>
      </c>
      <c r="Y46" s="54">
        <v>0</v>
      </c>
      <c r="Z46" s="54">
        <v>0</v>
      </c>
      <c r="AA46" s="54">
        <v>0</v>
      </c>
      <c r="AB46" s="54">
        <v>0</v>
      </c>
      <c r="AC46" s="54">
        <v>0</v>
      </c>
      <c r="AD46" s="54">
        <v>0</v>
      </c>
      <c r="AE46" s="54">
        <v>0</v>
      </c>
      <c r="AF46" s="54">
        <v>0</v>
      </c>
      <c r="AG46" s="54">
        <v>0</v>
      </c>
      <c r="AH46" s="54">
        <v>0</v>
      </c>
      <c r="AI46" s="54">
        <v>0</v>
      </c>
      <c r="AJ46" s="54">
        <v>0</v>
      </c>
      <c r="AK46" s="54">
        <v>0</v>
      </c>
      <c r="AL46" s="54">
        <v>0</v>
      </c>
      <c r="AM46" s="54">
        <v>0</v>
      </c>
      <c r="AN46" s="54">
        <v>0</v>
      </c>
      <c r="AO46" s="54">
        <v>0</v>
      </c>
      <c r="AP46" s="54">
        <v>0</v>
      </c>
      <c r="AQ46" s="54">
        <v>0</v>
      </c>
      <c r="AR46" s="54">
        <v>0</v>
      </c>
      <c r="AS46" s="54">
        <v>0</v>
      </c>
      <c r="AT46" s="54">
        <v>0</v>
      </c>
      <c r="AU46" s="54">
        <v>0</v>
      </c>
      <c r="AV46" s="54">
        <v>0</v>
      </c>
      <c r="AW46" s="54">
        <v>0</v>
      </c>
      <c r="AX46" s="54">
        <v>0</v>
      </c>
      <c r="AY46" s="54">
        <v>0</v>
      </c>
      <c r="AZ46" s="54">
        <v>0</v>
      </c>
      <c r="BA46" s="54">
        <f t="shared" si="12"/>
        <v>0</v>
      </c>
      <c r="BB46" s="54">
        <f t="shared" si="13"/>
        <v>0</v>
      </c>
      <c r="BC46" s="54">
        <f t="shared" si="14"/>
        <v>0</v>
      </c>
      <c r="BD46" s="54">
        <f t="shared" si="15"/>
        <v>0</v>
      </c>
      <c r="BE46" s="54">
        <f t="shared" si="16"/>
        <v>0</v>
      </c>
      <c r="BF46" s="54">
        <f t="shared" si="17"/>
        <v>0</v>
      </c>
      <c r="BG46" s="54">
        <f t="shared" si="18"/>
        <v>0</v>
      </c>
    </row>
    <row r="47" spans="1:59" ht="63" x14ac:dyDescent="0.25">
      <c r="A47" s="72" t="s">
        <v>63</v>
      </c>
      <c r="B47" s="32" t="s">
        <v>64</v>
      </c>
      <c r="C47" s="76" t="s">
        <v>117</v>
      </c>
      <c r="D47" s="54">
        <f t="shared" si="5"/>
        <v>0</v>
      </c>
      <c r="E47" s="54">
        <f t="shared" si="6"/>
        <v>0</v>
      </c>
      <c r="F47" s="54">
        <f t="shared" si="7"/>
        <v>0</v>
      </c>
      <c r="G47" s="54">
        <f t="shared" si="8"/>
        <v>0</v>
      </c>
      <c r="H47" s="54">
        <f t="shared" si="9"/>
        <v>0</v>
      </c>
      <c r="I47" s="54">
        <f t="shared" si="10"/>
        <v>0</v>
      </c>
      <c r="J47" s="54">
        <f t="shared" si="11"/>
        <v>0</v>
      </c>
      <c r="K47" s="54">
        <v>0</v>
      </c>
      <c r="L47" s="54">
        <v>0</v>
      </c>
      <c r="M47" s="54">
        <v>0</v>
      </c>
      <c r="N47" s="54">
        <v>0</v>
      </c>
      <c r="O47" s="54">
        <v>0</v>
      </c>
      <c r="P47" s="54">
        <v>0</v>
      </c>
      <c r="Q47" s="54">
        <v>0</v>
      </c>
      <c r="R47" s="54">
        <v>0</v>
      </c>
      <c r="S47" s="54">
        <v>0</v>
      </c>
      <c r="T47" s="54">
        <v>0</v>
      </c>
      <c r="U47" s="54">
        <v>0</v>
      </c>
      <c r="V47" s="54">
        <v>0</v>
      </c>
      <c r="W47" s="54">
        <v>0</v>
      </c>
      <c r="X47" s="54">
        <v>0</v>
      </c>
      <c r="Y47" s="54">
        <v>0</v>
      </c>
      <c r="Z47" s="54">
        <v>0</v>
      </c>
      <c r="AA47" s="54">
        <v>0</v>
      </c>
      <c r="AB47" s="54">
        <v>0</v>
      </c>
      <c r="AC47" s="54">
        <v>0</v>
      </c>
      <c r="AD47" s="54">
        <v>0</v>
      </c>
      <c r="AE47" s="54">
        <v>0</v>
      </c>
      <c r="AF47" s="54">
        <v>0</v>
      </c>
      <c r="AG47" s="54">
        <v>0</v>
      </c>
      <c r="AH47" s="54">
        <v>0</v>
      </c>
      <c r="AI47" s="54">
        <v>0</v>
      </c>
      <c r="AJ47" s="54">
        <v>0</v>
      </c>
      <c r="AK47" s="54">
        <v>0</v>
      </c>
      <c r="AL47" s="54">
        <v>0</v>
      </c>
      <c r="AM47" s="54">
        <v>0</v>
      </c>
      <c r="AN47" s="54">
        <v>0</v>
      </c>
      <c r="AO47" s="54">
        <v>0</v>
      </c>
      <c r="AP47" s="54">
        <v>0</v>
      </c>
      <c r="AQ47" s="54">
        <v>0</v>
      </c>
      <c r="AR47" s="54">
        <v>0</v>
      </c>
      <c r="AS47" s="54">
        <v>0</v>
      </c>
      <c r="AT47" s="54">
        <v>0</v>
      </c>
      <c r="AU47" s="54">
        <v>0</v>
      </c>
      <c r="AV47" s="54">
        <v>0</v>
      </c>
      <c r="AW47" s="54">
        <v>0</v>
      </c>
      <c r="AX47" s="54">
        <v>0</v>
      </c>
      <c r="AY47" s="54">
        <v>0</v>
      </c>
      <c r="AZ47" s="54">
        <v>0</v>
      </c>
      <c r="BA47" s="54">
        <f t="shared" si="12"/>
        <v>0</v>
      </c>
      <c r="BB47" s="54">
        <f t="shared" si="13"/>
        <v>0</v>
      </c>
      <c r="BC47" s="54">
        <f t="shared" si="14"/>
        <v>0</v>
      </c>
      <c r="BD47" s="54">
        <f t="shared" si="15"/>
        <v>0</v>
      </c>
      <c r="BE47" s="54">
        <f t="shared" si="16"/>
        <v>0</v>
      </c>
      <c r="BF47" s="54">
        <f t="shared" si="17"/>
        <v>0</v>
      </c>
      <c r="BG47" s="54">
        <f t="shared" si="18"/>
        <v>0</v>
      </c>
    </row>
    <row r="48" spans="1:59" ht="63" x14ac:dyDescent="0.25">
      <c r="A48" s="72" t="s">
        <v>65</v>
      </c>
      <c r="B48" s="32" t="s">
        <v>66</v>
      </c>
      <c r="C48" s="76" t="s">
        <v>117</v>
      </c>
      <c r="D48" s="54">
        <f t="shared" si="5"/>
        <v>0</v>
      </c>
      <c r="E48" s="54">
        <f t="shared" si="6"/>
        <v>0</v>
      </c>
      <c r="F48" s="54">
        <f t="shared" si="7"/>
        <v>0</v>
      </c>
      <c r="G48" s="54">
        <f t="shared" si="8"/>
        <v>0</v>
      </c>
      <c r="H48" s="54">
        <f t="shared" si="9"/>
        <v>0</v>
      </c>
      <c r="I48" s="54">
        <f t="shared" si="10"/>
        <v>0</v>
      </c>
      <c r="J48" s="54">
        <f t="shared" si="11"/>
        <v>0</v>
      </c>
      <c r="K48" s="54">
        <v>0</v>
      </c>
      <c r="L48" s="54">
        <v>0</v>
      </c>
      <c r="M48" s="54">
        <v>0</v>
      </c>
      <c r="N48" s="54">
        <v>0</v>
      </c>
      <c r="O48" s="54">
        <v>0</v>
      </c>
      <c r="P48" s="54">
        <v>0</v>
      </c>
      <c r="Q48" s="54">
        <v>0</v>
      </c>
      <c r="R48" s="54">
        <v>0</v>
      </c>
      <c r="S48" s="54">
        <v>0</v>
      </c>
      <c r="T48" s="54">
        <v>0</v>
      </c>
      <c r="U48" s="54">
        <v>0</v>
      </c>
      <c r="V48" s="54">
        <v>0</v>
      </c>
      <c r="W48" s="54">
        <v>0</v>
      </c>
      <c r="X48" s="54">
        <v>0</v>
      </c>
      <c r="Y48" s="54">
        <v>0</v>
      </c>
      <c r="Z48" s="54">
        <v>0</v>
      </c>
      <c r="AA48" s="54">
        <v>0</v>
      </c>
      <c r="AB48" s="54">
        <v>0</v>
      </c>
      <c r="AC48" s="54">
        <v>0</v>
      </c>
      <c r="AD48" s="54">
        <v>0</v>
      </c>
      <c r="AE48" s="54">
        <v>0</v>
      </c>
      <c r="AF48" s="54">
        <v>0</v>
      </c>
      <c r="AG48" s="54">
        <v>0</v>
      </c>
      <c r="AH48" s="54">
        <v>0</v>
      </c>
      <c r="AI48" s="54">
        <v>0</v>
      </c>
      <c r="AJ48" s="54">
        <v>0</v>
      </c>
      <c r="AK48" s="54">
        <v>0</v>
      </c>
      <c r="AL48" s="54">
        <v>0</v>
      </c>
      <c r="AM48" s="54">
        <v>0</v>
      </c>
      <c r="AN48" s="54">
        <v>0</v>
      </c>
      <c r="AO48" s="54">
        <v>0</v>
      </c>
      <c r="AP48" s="54">
        <v>0</v>
      </c>
      <c r="AQ48" s="54">
        <v>0</v>
      </c>
      <c r="AR48" s="54">
        <v>0</v>
      </c>
      <c r="AS48" s="54">
        <v>0</v>
      </c>
      <c r="AT48" s="54">
        <v>0</v>
      </c>
      <c r="AU48" s="54">
        <v>0</v>
      </c>
      <c r="AV48" s="54">
        <v>0</v>
      </c>
      <c r="AW48" s="54">
        <v>0</v>
      </c>
      <c r="AX48" s="54">
        <v>0</v>
      </c>
      <c r="AY48" s="54">
        <v>0</v>
      </c>
      <c r="AZ48" s="54">
        <v>0</v>
      </c>
      <c r="BA48" s="54">
        <f t="shared" si="12"/>
        <v>0</v>
      </c>
      <c r="BB48" s="54">
        <f t="shared" si="13"/>
        <v>0</v>
      </c>
      <c r="BC48" s="54">
        <f t="shared" si="14"/>
        <v>0</v>
      </c>
      <c r="BD48" s="54">
        <f t="shared" si="15"/>
        <v>0</v>
      </c>
      <c r="BE48" s="54">
        <f t="shared" si="16"/>
        <v>0</v>
      </c>
      <c r="BF48" s="54">
        <f t="shared" si="17"/>
        <v>0</v>
      </c>
      <c r="BG48" s="54">
        <f t="shared" si="18"/>
        <v>0</v>
      </c>
    </row>
    <row r="49" spans="1:59" ht="31.5" x14ac:dyDescent="0.25">
      <c r="A49" s="72" t="s">
        <v>67</v>
      </c>
      <c r="B49" s="32" t="s">
        <v>68</v>
      </c>
      <c r="C49" s="76" t="s">
        <v>117</v>
      </c>
      <c r="D49" s="54">
        <f t="shared" si="5"/>
        <v>0</v>
      </c>
      <c r="E49" s="54">
        <f t="shared" si="6"/>
        <v>0</v>
      </c>
      <c r="F49" s="54">
        <f t="shared" si="7"/>
        <v>0</v>
      </c>
      <c r="G49" s="54">
        <f t="shared" si="8"/>
        <v>0</v>
      </c>
      <c r="H49" s="54">
        <f t="shared" si="9"/>
        <v>0</v>
      </c>
      <c r="I49" s="54">
        <f t="shared" si="10"/>
        <v>0</v>
      </c>
      <c r="J49" s="54">
        <f t="shared" si="11"/>
        <v>3215</v>
      </c>
      <c r="K49" s="123">
        <f t="shared" ref="K49:P49" si="24">SUM(K50,K54)</f>
        <v>0</v>
      </c>
      <c r="L49" s="123">
        <f t="shared" si="24"/>
        <v>0</v>
      </c>
      <c r="M49" s="123">
        <f t="shared" si="24"/>
        <v>0</v>
      </c>
      <c r="N49" s="123">
        <f t="shared" si="24"/>
        <v>0</v>
      </c>
      <c r="O49" s="123">
        <f t="shared" si="24"/>
        <v>0</v>
      </c>
      <c r="P49" s="123">
        <f t="shared" si="24"/>
        <v>0</v>
      </c>
      <c r="Q49" s="123">
        <f>Q52+Q59+Q60</f>
        <v>805</v>
      </c>
      <c r="R49" s="123">
        <f t="shared" ref="R49:W49" si="25">SUM(R50,R54)</f>
        <v>0</v>
      </c>
      <c r="S49" s="123">
        <f t="shared" si="25"/>
        <v>0</v>
      </c>
      <c r="T49" s="123">
        <f t="shared" si="25"/>
        <v>0</v>
      </c>
      <c r="U49" s="123">
        <f t="shared" si="25"/>
        <v>0</v>
      </c>
      <c r="V49" s="123">
        <f t="shared" si="25"/>
        <v>0</v>
      </c>
      <c r="W49" s="123">
        <f t="shared" si="25"/>
        <v>0</v>
      </c>
      <c r="X49" s="123">
        <f>X52+X59+X60</f>
        <v>576</v>
      </c>
      <c r="Y49" s="123">
        <f t="shared" ref="Y49:AD49" si="26">SUM(Y50,Y54)</f>
        <v>0</v>
      </c>
      <c r="Z49" s="123">
        <f t="shared" si="26"/>
        <v>0</v>
      </c>
      <c r="AA49" s="123">
        <f t="shared" si="26"/>
        <v>0</v>
      </c>
      <c r="AB49" s="123">
        <f t="shared" si="26"/>
        <v>0</v>
      </c>
      <c r="AC49" s="123">
        <f t="shared" si="26"/>
        <v>0</v>
      </c>
      <c r="AD49" s="123">
        <f t="shared" si="26"/>
        <v>0</v>
      </c>
      <c r="AE49" s="123">
        <f>AE52+AE59+AE60</f>
        <v>482</v>
      </c>
      <c r="AF49" s="123">
        <f t="shared" ref="AF49:AK49" si="27">SUM(AF50,AF54)</f>
        <v>0</v>
      </c>
      <c r="AG49" s="123">
        <f t="shared" si="27"/>
        <v>0</v>
      </c>
      <c r="AH49" s="123">
        <f t="shared" si="27"/>
        <v>0</v>
      </c>
      <c r="AI49" s="123">
        <f t="shared" si="27"/>
        <v>0</v>
      </c>
      <c r="AJ49" s="123">
        <f t="shared" si="27"/>
        <v>0</v>
      </c>
      <c r="AK49" s="123">
        <f t="shared" si="27"/>
        <v>0</v>
      </c>
      <c r="AL49" s="123">
        <f>AL52+AL59+AL60</f>
        <v>467</v>
      </c>
      <c r="AM49" s="123">
        <f t="shared" ref="AM49:AR49" si="28">SUM(AM50,AM54)</f>
        <v>0</v>
      </c>
      <c r="AN49" s="123">
        <f t="shared" si="28"/>
        <v>0</v>
      </c>
      <c r="AO49" s="123">
        <f t="shared" si="28"/>
        <v>0</v>
      </c>
      <c r="AP49" s="123">
        <f t="shared" si="28"/>
        <v>0</v>
      </c>
      <c r="AQ49" s="123">
        <f t="shared" si="28"/>
        <v>0</v>
      </c>
      <c r="AR49" s="123">
        <f t="shared" si="28"/>
        <v>0</v>
      </c>
      <c r="AS49" s="123">
        <f>AS52+AS59+AS60</f>
        <v>431</v>
      </c>
      <c r="AT49" s="123">
        <f t="shared" ref="AT49:AY49" si="29">SUM(AT50,AT54)</f>
        <v>0</v>
      </c>
      <c r="AU49" s="123">
        <f t="shared" si="29"/>
        <v>0</v>
      </c>
      <c r="AV49" s="123">
        <f t="shared" si="29"/>
        <v>0</v>
      </c>
      <c r="AW49" s="123">
        <f t="shared" si="29"/>
        <v>0</v>
      </c>
      <c r="AX49" s="123">
        <f t="shared" si="29"/>
        <v>0</v>
      </c>
      <c r="AY49" s="123">
        <f t="shared" si="29"/>
        <v>0</v>
      </c>
      <c r="AZ49" s="123">
        <f>AZ52+AZ59+AZ60</f>
        <v>454</v>
      </c>
      <c r="BA49" s="54">
        <f t="shared" si="12"/>
        <v>0</v>
      </c>
      <c r="BB49" s="54">
        <f t="shared" si="13"/>
        <v>0</v>
      </c>
      <c r="BC49" s="54">
        <f t="shared" si="14"/>
        <v>0</v>
      </c>
      <c r="BD49" s="54">
        <f t="shared" si="15"/>
        <v>0</v>
      </c>
      <c r="BE49" s="54">
        <f t="shared" si="16"/>
        <v>0</v>
      </c>
      <c r="BF49" s="54">
        <f t="shared" si="17"/>
        <v>0</v>
      </c>
      <c r="BG49" s="54">
        <f t="shared" si="18"/>
        <v>3215</v>
      </c>
    </row>
    <row r="50" spans="1:59" ht="63" x14ac:dyDescent="0.25">
      <c r="A50" s="72" t="s">
        <v>69</v>
      </c>
      <c r="B50" s="32" t="s">
        <v>70</v>
      </c>
      <c r="C50" s="76" t="s">
        <v>117</v>
      </c>
      <c r="D50" s="54">
        <f t="shared" si="5"/>
        <v>0</v>
      </c>
      <c r="E50" s="54">
        <f t="shared" si="6"/>
        <v>0</v>
      </c>
      <c r="F50" s="54">
        <f t="shared" si="7"/>
        <v>0</v>
      </c>
      <c r="G50" s="54">
        <f t="shared" si="8"/>
        <v>0</v>
      </c>
      <c r="H50" s="54">
        <f t="shared" si="9"/>
        <v>0</v>
      </c>
      <c r="I50" s="54">
        <f t="shared" si="10"/>
        <v>0</v>
      </c>
      <c r="J50" s="54">
        <f t="shared" si="11"/>
        <v>2</v>
      </c>
      <c r="K50" s="123">
        <f t="shared" ref="K50:AZ50" si="30">SUM(K51,K53)</f>
        <v>0</v>
      </c>
      <c r="L50" s="123">
        <f t="shared" si="30"/>
        <v>0</v>
      </c>
      <c r="M50" s="123">
        <f t="shared" si="30"/>
        <v>0</v>
      </c>
      <c r="N50" s="123">
        <f t="shared" si="30"/>
        <v>0</v>
      </c>
      <c r="O50" s="123">
        <f t="shared" si="30"/>
        <v>0</v>
      </c>
      <c r="P50" s="123">
        <f t="shared" si="30"/>
        <v>0</v>
      </c>
      <c r="Q50" s="123">
        <f t="shared" si="30"/>
        <v>2</v>
      </c>
      <c r="R50" s="123">
        <f t="shared" si="30"/>
        <v>0</v>
      </c>
      <c r="S50" s="123">
        <f t="shared" si="30"/>
        <v>0</v>
      </c>
      <c r="T50" s="123">
        <f t="shared" si="30"/>
        <v>0</v>
      </c>
      <c r="U50" s="123">
        <f t="shared" si="30"/>
        <v>0</v>
      </c>
      <c r="V50" s="123">
        <f t="shared" si="30"/>
        <v>0</v>
      </c>
      <c r="W50" s="123">
        <f t="shared" si="30"/>
        <v>0</v>
      </c>
      <c r="X50" s="123">
        <f t="shared" si="30"/>
        <v>0</v>
      </c>
      <c r="Y50" s="123">
        <f t="shared" si="30"/>
        <v>0</v>
      </c>
      <c r="Z50" s="123">
        <f t="shared" si="30"/>
        <v>0</v>
      </c>
      <c r="AA50" s="123">
        <f t="shared" si="30"/>
        <v>0</v>
      </c>
      <c r="AB50" s="123">
        <f t="shared" si="30"/>
        <v>0</v>
      </c>
      <c r="AC50" s="123">
        <f t="shared" si="30"/>
        <v>0</v>
      </c>
      <c r="AD50" s="123">
        <f t="shared" si="30"/>
        <v>0</v>
      </c>
      <c r="AE50" s="123">
        <f t="shared" si="30"/>
        <v>0</v>
      </c>
      <c r="AF50" s="123">
        <f t="shared" si="30"/>
        <v>0</v>
      </c>
      <c r="AG50" s="123">
        <f t="shared" si="30"/>
        <v>0</v>
      </c>
      <c r="AH50" s="123">
        <f t="shared" si="30"/>
        <v>0</v>
      </c>
      <c r="AI50" s="123">
        <f t="shared" si="30"/>
        <v>0</v>
      </c>
      <c r="AJ50" s="123">
        <f t="shared" si="30"/>
        <v>0</v>
      </c>
      <c r="AK50" s="123">
        <f t="shared" si="30"/>
        <v>0</v>
      </c>
      <c r="AL50" s="123">
        <f t="shared" si="30"/>
        <v>0</v>
      </c>
      <c r="AM50" s="123">
        <f t="shared" si="30"/>
        <v>0</v>
      </c>
      <c r="AN50" s="123">
        <f t="shared" si="30"/>
        <v>0</v>
      </c>
      <c r="AO50" s="123">
        <f t="shared" si="30"/>
        <v>0</v>
      </c>
      <c r="AP50" s="123">
        <f t="shared" si="30"/>
        <v>0</v>
      </c>
      <c r="AQ50" s="123">
        <f t="shared" si="30"/>
        <v>0</v>
      </c>
      <c r="AR50" s="123">
        <f t="shared" si="30"/>
        <v>0</v>
      </c>
      <c r="AS50" s="123">
        <f t="shared" si="30"/>
        <v>0</v>
      </c>
      <c r="AT50" s="123">
        <f t="shared" si="30"/>
        <v>0</v>
      </c>
      <c r="AU50" s="123">
        <f t="shared" si="30"/>
        <v>0</v>
      </c>
      <c r="AV50" s="123">
        <f t="shared" si="30"/>
        <v>0</v>
      </c>
      <c r="AW50" s="123">
        <f t="shared" si="30"/>
        <v>0</v>
      </c>
      <c r="AX50" s="123">
        <f t="shared" si="30"/>
        <v>0</v>
      </c>
      <c r="AY50" s="123">
        <f t="shared" si="30"/>
        <v>0</v>
      </c>
      <c r="AZ50" s="123">
        <f t="shared" si="30"/>
        <v>0</v>
      </c>
      <c r="BA50" s="54">
        <f t="shared" si="12"/>
        <v>0</v>
      </c>
      <c r="BB50" s="54">
        <f t="shared" si="13"/>
        <v>0</v>
      </c>
      <c r="BC50" s="54">
        <f t="shared" si="14"/>
        <v>0</v>
      </c>
      <c r="BD50" s="54">
        <f t="shared" si="15"/>
        <v>0</v>
      </c>
      <c r="BE50" s="54">
        <f t="shared" si="16"/>
        <v>0</v>
      </c>
      <c r="BF50" s="54">
        <f t="shared" si="17"/>
        <v>0</v>
      </c>
      <c r="BG50" s="54">
        <f t="shared" si="18"/>
        <v>2</v>
      </c>
    </row>
    <row r="51" spans="1:59" ht="31.5" x14ac:dyDescent="0.25">
      <c r="A51" s="72" t="s">
        <v>71</v>
      </c>
      <c r="B51" s="32" t="s">
        <v>72</v>
      </c>
      <c r="C51" s="76" t="s">
        <v>117</v>
      </c>
      <c r="D51" s="54">
        <f t="shared" si="5"/>
        <v>0</v>
      </c>
      <c r="E51" s="54">
        <f t="shared" si="6"/>
        <v>0</v>
      </c>
      <c r="F51" s="54">
        <f t="shared" si="7"/>
        <v>0</v>
      </c>
      <c r="G51" s="54">
        <f t="shared" si="8"/>
        <v>0</v>
      </c>
      <c r="H51" s="54">
        <f t="shared" si="9"/>
        <v>0</v>
      </c>
      <c r="I51" s="54">
        <f t="shared" si="10"/>
        <v>0</v>
      </c>
      <c r="J51" s="54">
        <f t="shared" si="11"/>
        <v>2</v>
      </c>
      <c r="K51" s="123">
        <f t="shared" ref="K51:AZ51" si="31">SUM(K52:K52)</f>
        <v>0</v>
      </c>
      <c r="L51" s="123">
        <f t="shared" si="31"/>
        <v>0</v>
      </c>
      <c r="M51" s="123">
        <f t="shared" si="31"/>
        <v>0</v>
      </c>
      <c r="N51" s="123">
        <f t="shared" si="31"/>
        <v>0</v>
      </c>
      <c r="O51" s="123">
        <f t="shared" si="31"/>
        <v>0</v>
      </c>
      <c r="P51" s="123">
        <f t="shared" si="31"/>
        <v>0</v>
      </c>
      <c r="Q51" s="123">
        <f t="shared" si="31"/>
        <v>2</v>
      </c>
      <c r="R51" s="123">
        <f t="shared" si="31"/>
        <v>0</v>
      </c>
      <c r="S51" s="123">
        <f t="shared" si="31"/>
        <v>0</v>
      </c>
      <c r="T51" s="123">
        <f t="shared" si="31"/>
        <v>0</v>
      </c>
      <c r="U51" s="123">
        <f t="shared" si="31"/>
        <v>0</v>
      </c>
      <c r="V51" s="123">
        <f t="shared" si="31"/>
        <v>0</v>
      </c>
      <c r="W51" s="123">
        <f t="shared" si="31"/>
        <v>0</v>
      </c>
      <c r="X51" s="123">
        <f t="shared" si="31"/>
        <v>0</v>
      </c>
      <c r="Y51" s="123">
        <f t="shared" si="31"/>
        <v>0</v>
      </c>
      <c r="Z51" s="123">
        <f t="shared" si="31"/>
        <v>0</v>
      </c>
      <c r="AA51" s="123">
        <f t="shared" si="31"/>
        <v>0</v>
      </c>
      <c r="AB51" s="123">
        <f t="shared" si="31"/>
        <v>0</v>
      </c>
      <c r="AC51" s="123">
        <f t="shared" si="31"/>
        <v>0</v>
      </c>
      <c r="AD51" s="123">
        <f t="shared" si="31"/>
        <v>0</v>
      </c>
      <c r="AE51" s="123">
        <f t="shared" si="31"/>
        <v>0</v>
      </c>
      <c r="AF51" s="123">
        <f t="shared" si="31"/>
        <v>0</v>
      </c>
      <c r="AG51" s="123">
        <f t="shared" si="31"/>
        <v>0</v>
      </c>
      <c r="AH51" s="123">
        <f t="shared" si="31"/>
        <v>0</v>
      </c>
      <c r="AI51" s="123">
        <f t="shared" si="31"/>
        <v>0</v>
      </c>
      <c r="AJ51" s="123">
        <f t="shared" si="31"/>
        <v>0</v>
      </c>
      <c r="AK51" s="123">
        <f t="shared" si="31"/>
        <v>0</v>
      </c>
      <c r="AL51" s="123">
        <f t="shared" si="31"/>
        <v>0</v>
      </c>
      <c r="AM51" s="123">
        <f t="shared" si="31"/>
        <v>0</v>
      </c>
      <c r="AN51" s="123">
        <f t="shared" si="31"/>
        <v>0</v>
      </c>
      <c r="AO51" s="123">
        <f t="shared" si="31"/>
        <v>0</v>
      </c>
      <c r="AP51" s="123">
        <f t="shared" si="31"/>
        <v>0</v>
      </c>
      <c r="AQ51" s="123">
        <f t="shared" si="31"/>
        <v>0</v>
      </c>
      <c r="AR51" s="123">
        <f t="shared" si="31"/>
        <v>0</v>
      </c>
      <c r="AS51" s="123">
        <f t="shared" si="31"/>
        <v>0</v>
      </c>
      <c r="AT51" s="123">
        <f t="shared" si="31"/>
        <v>0</v>
      </c>
      <c r="AU51" s="123">
        <f t="shared" si="31"/>
        <v>0</v>
      </c>
      <c r="AV51" s="123">
        <f t="shared" si="31"/>
        <v>0</v>
      </c>
      <c r="AW51" s="123">
        <f t="shared" si="31"/>
        <v>0</v>
      </c>
      <c r="AX51" s="123">
        <f t="shared" si="31"/>
        <v>0</v>
      </c>
      <c r="AY51" s="123">
        <f t="shared" si="31"/>
        <v>0</v>
      </c>
      <c r="AZ51" s="123">
        <f t="shared" si="31"/>
        <v>0</v>
      </c>
      <c r="BA51" s="54">
        <f t="shared" si="12"/>
        <v>0</v>
      </c>
      <c r="BB51" s="54">
        <f t="shared" si="13"/>
        <v>0</v>
      </c>
      <c r="BC51" s="54">
        <f t="shared" si="14"/>
        <v>0</v>
      </c>
      <c r="BD51" s="54">
        <f t="shared" si="15"/>
        <v>0</v>
      </c>
      <c r="BE51" s="54">
        <f t="shared" si="16"/>
        <v>0</v>
      </c>
      <c r="BF51" s="54">
        <f t="shared" si="17"/>
        <v>0</v>
      </c>
      <c r="BG51" s="54">
        <f t="shared" si="18"/>
        <v>2</v>
      </c>
    </row>
    <row r="52" spans="1:59" ht="31.5" x14ac:dyDescent="0.25">
      <c r="A52" s="72" t="s">
        <v>71</v>
      </c>
      <c r="B52" s="32" t="s">
        <v>494</v>
      </c>
      <c r="C52" s="76" t="s">
        <v>495</v>
      </c>
      <c r="D52" s="54">
        <f t="shared" si="5"/>
        <v>0</v>
      </c>
      <c r="E52" s="54">
        <f t="shared" si="6"/>
        <v>0</v>
      </c>
      <c r="F52" s="54">
        <f t="shared" si="7"/>
        <v>0</v>
      </c>
      <c r="G52" s="54">
        <f t="shared" si="8"/>
        <v>0</v>
      </c>
      <c r="H52" s="54">
        <f t="shared" si="9"/>
        <v>0</v>
      </c>
      <c r="I52" s="54">
        <f t="shared" si="10"/>
        <v>0</v>
      </c>
      <c r="J52" s="54">
        <f t="shared" si="11"/>
        <v>2</v>
      </c>
      <c r="K52" s="123">
        <v>0</v>
      </c>
      <c r="L52" s="123">
        <v>0</v>
      </c>
      <c r="M52" s="123">
        <v>0</v>
      </c>
      <c r="N52" s="123">
        <v>0</v>
      </c>
      <c r="O52" s="123">
        <v>0</v>
      </c>
      <c r="P52" s="123">
        <v>0</v>
      </c>
      <c r="Q52" s="123">
        <v>2</v>
      </c>
      <c r="R52" s="123">
        <v>0</v>
      </c>
      <c r="S52" s="123">
        <v>0</v>
      </c>
      <c r="T52" s="123">
        <v>0</v>
      </c>
      <c r="U52" s="123">
        <v>0</v>
      </c>
      <c r="V52" s="123">
        <v>0</v>
      </c>
      <c r="W52" s="123">
        <v>0</v>
      </c>
      <c r="X52" s="123">
        <v>0</v>
      </c>
      <c r="Y52" s="123">
        <v>0</v>
      </c>
      <c r="Z52" s="123">
        <v>0</v>
      </c>
      <c r="AA52" s="123">
        <v>0</v>
      </c>
      <c r="AB52" s="123">
        <v>0</v>
      </c>
      <c r="AC52" s="123">
        <v>0</v>
      </c>
      <c r="AD52" s="123">
        <v>0</v>
      </c>
      <c r="AE52" s="123">
        <v>0</v>
      </c>
      <c r="AF52" s="123">
        <v>0</v>
      </c>
      <c r="AG52" s="123">
        <v>0</v>
      </c>
      <c r="AH52" s="123">
        <v>0</v>
      </c>
      <c r="AI52" s="123">
        <v>0</v>
      </c>
      <c r="AJ52" s="123">
        <v>0</v>
      </c>
      <c r="AK52" s="123">
        <v>0</v>
      </c>
      <c r="AL52" s="123">
        <v>0</v>
      </c>
      <c r="AM52" s="123">
        <v>0</v>
      </c>
      <c r="AN52" s="123">
        <v>0</v>
      </c>
      <c r="AO52" s="123">
        <v>0</v>
      </c>
      <c r="AP52" s="123">
        <v>0</v>
      </c>
      <c r="AQ52" s="123">
        <v>0</v>
      </c>
      <c r="AR52" s="123">
        <v>0</v>
      </c>
      <c r="AS52" s="123">
        <v>0</v>
      </c>
      <c r="AT52" s="123">
        <v>0</v>
      </c>
      <c r="AU52" s="123">
        <v>0</v>
      </c>
      <c r="AV52" s="123">
        <v>0</v>
      </c>
      <c r="AW52" s="123">
        <v>0</v>
      </c>
      <c r="AX52" s="123">
        <v>0</v>
      </c>
      <c r="AY52" s="123">
        <v>0</v>
      </c>
      <c r="AZ52" s="123">
        <v>0</v>
      </c>
      <c r="BA52" s="54">
        <f t="shared" si="12"/>
        <v>0</v>
      </c>
      <c r="BB52" s="54">
        <f t="shared" si="13"/>
        <v>0</v>
      </c>
      <c r="BC52" s="54">
        <f t="shared" si="14"/>
        <v>0</v>
      </c>
      <c r="BD52" s="54">
        <f t="shared" si="15"/>
        <v>0</v>
      </c>
      <c r="BE52" s="54">
        <f t="shared" si="16"/>
        <v>0</v>
      </c>
      <c r="BF52" s="54">
        <f t="shared" si="17"/>
        <v>0</v>
      </c>
      <c r="BG52" s="54">
        <f t="shared" si="18"/>
        <v>2</v>
      </c>
    </row>
    <row r="53" spans="1:59" ht="138.75" customHeight="1" x14ac:dyDescent="0.25">
      <c r="A53" s="72" t="s">
        <v>73</v>
      </c>
      <c r="B53" s="32" t="s">
        <v>74</v>
      </c>
      <c r="C53" s="76" t="s">
        <v>117</v>
      </c>
      <c r="D53" s="54">
        <f t="shared" si="5"/>
        <v>0</v>
      </c>
      <c r="E53" s="54">
        <f t="shared" si="6"/>
        <v>0</v>
      </c>
      <c r="F53" s="54">
        <f t="shared" si="7"/>
        <v>0</v>
      </c>
      <c r="G53" s="54">
        <f t="shared" si="8"/>
        <v>0</v>
      </c>
      <c r="H53" s="54">
        <f t="shared" si="9"/>
        <v>0</v>
      </c>
      <c r="I53" s="54">
        <f t="shared" si="10"/>
        <v>0</v>
      </c>
      <c r="J53" s="54">
        <f t="shared" si="11"/>
        <v>0</v>
      </c>
      <c r="K53" s="54">
        <v>0</v>
      </c>
      <c r="L53" s="54">
        <v>0</v>
      </c>
      <c r="M53" s="54">
        <v>0</v>
      </c>
      <c r="N53" s="54">
        <v>0</v>
      </c>
      <c r="O53" s="54">
        <v>0</v>
      </c>
      <c r="P53" s="54">
        <v>0</v>
      </c>
      <c r="Q53" s="54">
        <v>0</v>
      </c>
      <c r="R53" s="54">
        <v>0</v>
      </c>
      <c r="S53" s="54">
        <v>0</v>
      </c>
      <c r="T53" s="54">
        <v>0</v>
      </c>
      <c r="U53" s="54">
        <v>0</v>
      </c>
      <c r="V53" s="54">
        <v>0</v>
      </c>
      <c r="W53" s="54">
        <v>0</v>
      </c>
      <c r="X53" s="54">
        <v>0</v>
      </c>
      <c r="Y53" s="54">
        <v>0</v>
      </c>
      <c r="Z53" s="54">
        <v>0</v>
      </c>
      <c r="AA53" s="54">
        <v>0</v>
      </c>
      <c r="AB53" s="54">
        <v>0</v>
      </c>
      <c r="AC53" s="54">
        <v>0</v>
      </c>
      <c r="AD53" s="54">
        <v>0</v>
      </c>
      <c r="AE53" s="54">
        <v>0</v>
      </c>
      <c r="AF53" s="54">
        <v>0</v>
      </c>
      <c r="AG53" s="54">
        <v>0</v>
      </c>
      <c r="AH53" s="54">
        <v>0</v>
      </c>
      <c r="AI53" s="54">
        <v>0</v>
      </c>
      <c r="AJ53" s="54">
        <v>0</v>
      </c>
      <c r="AK53" s="54">
        <v>0</v>
      </c>
      <c r="AL53" s="54">
        <v>0</v>
      </c>
      <c r="AM53" s="54">
        <v>0</v>
      </c>
      <c r="AN53" s="54">
        <v>0</v>
      </c>
      <c r="AO53" s="54">
        <v>0</v>
      </c>
      <c r="AP53" s="54">
        <v>0</v>
      </c>
      <c r="AQ53" s="54">
        <v>0</v>
      </c>
      <c r="AR53" s="54">
        <v>0</v>
      </c>
      <c r="AS53" s="54">
        <v>0</v>
      </c>
      <c r="AT53" s="54">
        <v>0</v>
      </c>
      <c r="AU53" s="54">
        <v>0</v>
      </c>
      <c r="AV53" s="54">
        <v>0</v>
      </c>
      <c r="AW53" s="54">
        <v>0</v>
      </c>
      <c r="AX53" s="54">
        <v>0</v>
      </c>
      <c r="AY53" s="54">
        <v>0</v>
      </c>
      <c r="AZ53" s="54">
        <v>0</v>
      </c>
      <c r="BA53" s="54">
        <f t="shared" si="12"/>
        <v>0</v>
      </c>
      <c r="BB53" s="54">
        <f t="shared" si="13"/>
        <v>0</v>
      </c>
      <c r="BC53" s="54">
        <f t="shared" si="14"/>
        <v>0</v>
      </c>
      <c r="BD53" s="54">
        <f t="shared" si="15"/>
        <v>0</v>
      </c>
      <c r="BE53" s="54">
        <f t="shared" si="16"/>
        <v>0</v>
      </c>
      <c r="BF53" s="54">
        <f t="shared" si="17"/>
        <v>0</v>
      </c>
      <c r="BG53" s="54">
        <f t="shared" si="18"/>
        <v>0</v>
      </c>
    </row>
    <row r="54" spans="1:59" ht="47.25" x14ac:dyDescent="0.25">
      <c r="A54" s="72" t="s">
        <v>75</v>
      </c>
      <c r="B54" s="32" t="s">
        <v>76</v>
      </c>
      <c r="C54" s="76" t="s">
        <v>117</v>
      </c>
      <c r="D54" s="54">
        <f t="shared" si="5"/>
        <v>0</v>
      </c>
      <c r="E54" s="54">
        <f t="shared" si="6"/>
        <v>0</v>
      </c>
      <c r="F54" s="54">
        <f t="shared" si="7"/>
        <v>0</v>
      </c>
      <c r="G54" s="54">
        <f t="shared" si="8"/>
        <v>0</v>
      </c>
      <c r="H54" s="54">
        <f t="shared" si="9"/>
        <v>0</v>
      </c>
      <c r="I54" s="54">
        <f t="shared" si="10"/>
        <v>0</v>
      </c>
      <c r="J54" s="54">
        <f t="shared" si="11"/>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f t="shared" si="12"/>
        <v>0</v>
      </c>
      <c r="BB54" s="54">
        <f t="shared" si="13"/>
        <v>0</v>
      </c>
      <c r="BC54" s="54">
        <f t="shared" si="14"/>
        <v>0</v>
      </c>
      <c r="BD54" s="54">
        <f t="shared" si="15"/>
        <v>0</v>
      </c>
      <c r="BE54" s="54">
        <f t="shared" si="16"/>
        <v>0</v>
      </c>
      <c r="BF54" s="54">
        <f t="shared" si="17"/>
        <v>0</v>
      </c>
      <c r="BG54" s="54">
        <f t="shared" si="18"/>
        <v>0</v>
      </c>
    </row>
    <row r="55" spans="1:59" ht="31.5" x14ac:dyDescent="0.25">
      <c r="A55" s="72" t="s">
        <v>77</v>
      </c>
      <c r="B55" s="32" t="s">
        <v>78</v>
      </c>
      <c r="C55" s="76" t="s">
        <v>117</v>
      </c>
      <c r="D55" s="54">
        <f t="shared" si="5"/>
        <v>0</v>
      </c>
      <c r="E55" s="54">
        <f t="shared" si="6"/>
        <v>0</v>
      </c>
      <c r="F55" s="54">
        <f t="shared" si="7"/>
        <v>0</v>
      </c>
      <c r="G55" s="54">
        <f t="shared" si="8"/>
        <v>0</v>
      </c>
      <c r="H55" s="54">
        <f t="shared" si="9"/>
        <v>0</v>
      </c>
      <c r="I55" s="54">
        <f t="shared" si="10"/>
        <v>0</v>
      </c>
      <c r="J55" s="54">
        <f t="shared" si="11"/>
        <v>0</v>
      </c>
      <c r="K55" s="54">
        <v>0</v>
      </c>
      <c r="L55" s="54">
        <v>0</v>
      </c>
      <c r="M55" s="54">
        <v>0</v>
      </c>
      <c r="N55" s="54">
        <v>0</v>
      </c>
      <c r="O55" s="54">
        <v>0</v>
      </c>
      <c r="P55" s="54">
        <v>0</v>
      </c>
      <c r="Q55" s="54">
        <v>0</v>
      </c>
      <c r="R55" s="54">
        <v>0</v>
      </c>
      <c r="S55" s="54">
        <v>0</v>
      </c>
      <c r="T55" s="54">
        <v>0</v>
      </c>
      <c r="U55" s="54">
        <v>0</v>
      </c>
      <c r="V55" s="54">
        <v>0</v>
      </c>
      <c r="W55" s="54">
        <v>0</v>
      </c>
      <c r="X55" s="54">
        <v>0</v>
      </c>
      <c r="Y55" s="54">
        <v>0</v>
      </c>
      <c r="Z55" s="54">
        <v>0</v>
      </c>
      <c r="AA55" s="54">
        <v>0</v>
      </c>
      <c r="AB55" s="54">
        <v>0</v>
      </c>
      <c r="AC55" s="54">
        <v>0</v>
      </c>
      <c r="AD55" s="54">
        <v>0</v>
      </c>
      <c r="AE55" s="54">
        <v>0</v>
      </c>
      <c r="AF55" s="54">
        <v>0</v>
      </c>
      <c r="AG55" s="54">
        <v>0</v>
      </c>
      <c r="AH55" s="54">
        <v>0</v>
      </c>
      <c r="AI55" s="54">
        <v>0</v>
      </c>
      <c r="AJ55" s="54">
        <v>0</v>
      </c>
      <c r="AK55" s="54">
        <v>0</v>
      </c>
      <c r="AL55" s="54">
        <v>0</v>
      </c>
      <c r="AM55" s="54">
        <v>0</v>
      </c>
      <c r="AN55" s="54">
        <v>0</v>
      </c>
      <c r="AO55" s="54">
        <v>0</v>
      </c>
      <c r="AP55" s="54">
        <v>0</v>
      </c>
      <c r="AQ55" s="54">
        <v>0</v>
      </c>
      <c r="AR55" s="54">
        <v>0</v>
      </c>
      <c r="AS55" s="54">
        <v>0</v>
      </c>
      <c r="AT55" s="54">
        <v>0</v>
      </c>
      <c r="AU55" s="54">
        <v>0</v>
      </c>
      <c r="AV55" s="54">
        <v>0</v>
      </c>
      <c r="AW55" s="54">
        <v>0</v>
      </c>
      <c r="AX55" s="54">
        <v>0</v>
      </c>
      <c r="AY55" s="54">
        <v>0</v>
      </c>
      <c r="AZ55" s="54">
        <v>0</v>
      </c>
      <c r="BA55" s="54">
        <f t="shared" si="12"/>
        <v>0</v>
      </c>
      <c r="BB55" s="54">
        <f t="shared" si="13"/>
        <v>0</v>
      </c>
      <c r="BC55" s="54">
        <f t="shared" si="14"/>
        <v>0</v>
      </c>
      <c r="BD55" s="54">
        <f t="shared" si="15"/>
        <v>0</v>
      </c>
      <c r="BE55" s="54">
        <f t="shared" si="16"/>
        <v>0</v>
      </c>
      <c r="BF55" s="54">
        <f t="shared" si="17"/>
        <v>0</v>
      </c>
      <c r="BG55" s="54">
        <f t="shared" si="18"/>
        <v>0</v>
      </c>
    </row>
    <row r="56" spans="1:59" ht="31.5" x14ac:dyDescent="0.25">
      <c r="A56" s="72" t="s">
        <v>79</v>
      </c>
      <c r="B56" s="32" t="s">
        <v>80</v>
      </c>
      <c r="C56" s="76" t="s">
        <v>117</v>
      </c>
      <c r="D56" s="54">
        <f t="shared" si="5"/>
        <v>0</v>
      </c>
      <c r="E56" s="54">
        <f t="shared" si="6"/>
        <v>0</v>
      </c>
      <c r="F56" s="54">
        <f t="shared" si="7"/>
        <v>0</v>
      </c>
      <c r="G56" s="54">
        <f t="shared" si="8"/>
        <v>0</v>
      </c>
      <c r="H56" s="54">
        <f t="shared" si="9"/>
        <v>0</v>
      </c>
      <c r="I56" s="54">
        <f t="shared" si="10"/>
        <v>0</v>
      </c>
      <c r="J56" s="54">
        <f t="shared" si="11"/>
        <v>0</v>
      </c>
      <c r="K56" s="54">
        <v>0</v>
      </c>
      <c r="L56" s="54">
        <v>0</v>
      </c>
      <c r="M56" s="54">
        <v>0</v>
      </c>
      <c r="N56" s="54">
        <v>0</v>
      </c>
      <c r="O56" s="54">
        <v>0</v>
      </c>
      <c r="P56" s="54">
        <v>0</v>
      </c>
      <c r="Q56" s="54">
        <v>0</v>
      </c>
      <c r="R56" s="54">
        <v>0</v>
      </c>
      <c r="S56" s="54">
        <v>0</v>
      </c>
      <c r="T56" s="54">
        <v>0</v>
      </c>
      <c r="U56" s="54">
        <v>0</v>
      </c>
      <c r="V56" s="54">
        <v>0</v>
      </c>
      <c r="W56" s="54">
        <v>0</v>
      </c>
      <c r="X56" s="54">
        <v>0</v>
      </c>
      <c r="Y56" s="54">
        <v>0</v>
      </c>
      <c r="Z56" s="54">
        <v>0</v>
      </c>
      <c r="AA56" s="54">
        <v>0</v>
      </c>
      <c r="AB56" s="54">
        <v>0</v>
      </c>
      <c r="AC56" s="54">
        <v>0</v>
      </c>
      <c r="AD56" s="54">
        <v>0</v>
      </c>
      <c r="AE56" s="54">
        <v>0</v>
      </c>
      <c r="AF56" s="54">
        <v>0</v>
      </c>
      <c r="AG56" s="54">
        <v>0</v>
      </c>
      <c r="AH56" s="54">
        <v>0</v>
      </c>
      <c r="AI56" s="54">
        <v>0</v>
      </c>
      <c r="AJ56" s="54">
        <v>0</v>
      </c>
      <c r="AK56" s="54">
        <v>0</v>
      </c>
      <c r="AL56" s="54">
        <v>0</v>
      </c>
      <c r="AM56" s="54">
        <v>0</v>
      </c>
      <c r="AN56" s="54">
        <v>0</v>
      </c>
      <c r="AO56" s="54">
        <v>0</v>
      </c>
      <c r="AP56" s="54">
        <v>0</v>
      </c>
      <c r="AQ56" s="54">
        <v>0</v>
      </c>
      <c r="AR56" s="54">
        <v>0</v>
      </c>
      <c r="AS56" s="54">
        <v>0</v>
      </c>
      <c r="AT56" s="54">
        <v>0</v>
      </c>
      <c r="AU56" s="54">
        <v>0</v>
      </c>
      <c r="AV56" s="54">
        <v>0</v>
      </c>
      <c r="AW56" s="54">
        <v>0</v>
      </c>
      <c r="AX56" s="54">
        <v>0</v>
      </c>
      <c r="AY56" s="54">
        <v>0</v>
      </c>
      <c r="AZ56" s="54">
        <v>0</v>
      </c>
      <c r="BA56" s="54">
        <f t="shared" si="12"/>
        <v>0</v>
      </c>
      <c r="BB56" s="54">
        <f t="shared" si="13"/>
        <v>0</v>
      </c>
      <c r="BC56" s="54">
        <f t="shared" si="14"/>
        <v>0</v>
      </c>
      <c r="BD56" s="54">
        <f t="shared" si="15"/>
        <v>0</v>
      </c>
      <c r="BE56" s="54">
        <f t="shared" si="16"/>
        <v>0</v>
      </c>
      <c r="BF56" s="54">
        <f t="shared" si="17"/>
        <v>0</v>
      </c>
      <c r="BG56" s="54">
        <f t="shared" si="18"/>
        <v>0</v>
      </c>
    </row>
    <row r="57" spans="1:59" ht="31.5" x14ac:dyDescent="0.25">
      <c r="A57" s="72" t="s">
        <v>81</v>
      </c>
      <c r="B57" s="32" t="s">
        <v>82</v>
      </c>
      <c r="C57" s="76" t="s">
        <v>117</v>
      </c>
      <c r="D57" s="54">
        <f t="shared" si="5"/>
        <v>0</v>
      </c>
      <c r="E57" s="54">
        <f t="shared" si="6"/>
        <v>0</v>
      </c>
      <c r="F57" s="54">
        <f t="shared" si="7"/>
        <v>0</v>
      </c>
      <c r="G57" s="54">
        <f t="shared" si="8"/>
        <v>0</v>
      </c>
      <c r="H57" s="54">
        <f t="shared" si="9"/>
        <v>0</v>
      </c>
      <c r="I57" s="54">
        <f t="shared" si="10"/>
        <v>0</v>
      </c>
      <c r="J57" s="54">
        <f t="shared" si="11"/>
        <v>3213</v>
      </c>
      <c r="K57" s="54">
        <f t="shared" ref="K57:AD57" si="32">K59</f>
        <v>0</v>
      </c>
      <c r="L57" s="54">
        <f t="shared" si="32"/>
        <v>0</v>
      </c>
      <c r="M57" s="54">
        <f t="shared" si="32"/>
        <v>0</v>
      </c>
      <c r="N57" s="54">
        <f t="shared" si="32"/>
        <v>0</v>
      </c>
      <c r="O57" s="54">
        <f t="shared" si="32"/>
        <v>0</v>
      </c>
      <c r="P57" s="54">
        <f t="shared" si="32"/>
        <v>0</v>
      </c>
      <c r="Q57" s="54">
        <f>Q59+Q60</f>
        <v>803</v>
      </c>
      <c r="R57" s="54">
        <f t="shared" si="32"/>
        <v>0</v>
      </c>
      <c r="S57" s="54">
        <f t="shared" si="32"/>
        <v>0</v>
      </c>
      <c r="T57" s="54">
        <f t="shared" si="32"/>
        <v>0</v>
      </c>
      <c r="U57" s="54">
        <f t="shared" si="32"/>
        <v>0</v>
      </c>
      <c r="V57" s="54">
        <f t="shared" si="32"/>
        <v>0</v>
      </c>
      <c r="W57" s="54">
        <f t="shared" si="32"/>
        <v>0</v>
      </c>
      <c r="X57" s="54">
        <f>X59+X60</f>
        <v>576</v>
      </c>
      <c r="Y57" s="54">
        <f t="shared" si="32"/>
        <v>0</v>
      </c>
      <c r="Z57" s="54">
        <f t="shared" si="32"/>
        <v>0</v>
      </c>
      <c r="AA57" s="54">
        <f t="shared" si="32"/>
        <v>0</v>
      </c>
      <c r="AB57" s="54">
        <f t="shared" si="32"/>
        <v>0</v>
      </c>
      <c r="AC57" s="54">
        <f t="shared" si="32"/>
        <v>0</v>
      </c>
      <c r="AD57" s="54">
        <f t="shared" si="32"/>
        <v>0</v>
      </c>
      <c r="AE57" s="54">
        <f>AE59+AE60</f>
        <v>482</v>
      </c>
      <c r="AF57" s="54">
        <f t="shared" ref="AF57:AY57" si="33">AF59</f>
        <v>0</v>
      </c>
      <c r="AG57" s="54">
        <f t="shared" si="33"/>
        <v>0</v>
      </c>
      <c r="AH57" s="54">
        <f t="shared" si="33"/>
        <v>0</v>
      </c>
      <c r="AI57" s="54">
        <f t="shared" si="33"/>
        <v>0</v>
      </c>
      <c r="AJ57" s="54">
        <f t="shared" si="33"/>
        <v>0</v>
      </c>
      <c r="AK57" s="54">
        <f t="shared" si="33"/>
        <v>0</v>
      </c>
      <c r="AL57" s="54">
        <f>AL59+AL60</f>
        <v>467</v>
      </c>
      <c r="AM57" s="54">
        <f t="shared" si="33"/>
        <v>0</v>
      </c>
      <c r="AN57" s="54">
        <f t="shared" si="33"/>
        <v>0</v>
      </c>
      <c r="AO57" s="54">
        <f t="shared" si="33"/>
        <v>0</v>
      </c>
      <c r="AP57" s="54">
        <f t="shared" si="33"/>
        <v>0</v>
      </c>
      <c r="AQ57" s="54">
        <f t="shared" si="33"/>
        <v>0</v>
      </c>
      <c r="AR57" s="54">
        <f t="shared" si="33"/>
        <v>0</v>
      </c>
      <c r="AS57" s="54">
        <f>AS59+AS60</f>
        <v>431</v>
      </c>
      <c r="AT57" s="54">
        <f t="shared" si="33"/>
        <v>0</v>
      </c>
      <c r="AU57" s="54">
        <f t="shared" si="33"/>
        <v>0</v>
      </c>
      <c r="AV57" s="54">
        <f t="shared" si="33"/>
        <v>0</v>
      </c>
      <c r="AW57" s="54">
        <f t="shared" si="33"/>
        <v>0</v>
      </c>
      <c r="AX57" s="54">
        <f t="shared" si="33"/>
        <v>0</v>
      </c>
      <c r="AY57" s="54">
        <f t="shared" si="33"/>
        <v>0</v>
      </c>
      <c r="AZ57" s="54">
        <f>AZ59+AZ60</f>
        <v>454</v>
      </c>
      <c r="BA57" s="54">
        <f t="shared" si="12"/>
        <v>0</v>
      </c>
      <c r="BB57" s="54">
        <f t="shared" si="13"/>
        <v>0</v>
      </c>
      <c r="BC57" s="54">
        <f t="shared" si="14"/>
        <v>0</v>
      </c>
      <c r="BD57" s="54">
        <f t="shared" si="15"/>
        <v>0</v>
      </c>
      <c r="BE57" s="54">
        <f t="shared" si="16"/>
        <v>0</v>
      </c>
      <c r="BF57" s="54">
        <f t="shared" si="17"/>
        <v>0</v>
      </c>
      <c r="BG57" s="54">
        <f t="shared" si="18"/>
        <v>3213</v>
      </c>
    </row>
    <row r="58" spans="1:59" ht="31.5" x14ac:dyDescent="0.25">
      <c r="A58" s="72" t="s">
        <v>83</v>
      </c>
      <c r="B58" s="32" t="s">
        <v>84</v>
      </c>
      <c r="C58" s="76" t="s">
        <v>117</v>
      </c>
      <c r="D58" s="54">
        <f t="shared" si="5"/>
        <v>0</v>
      </c>
      <c r="E58" s="54">
        <f t="shared" si="6"/>
        <v>0</v>
      </c>
      <c r="F58" s="54">
        <f t="shared" si="7"/>
        <v>0</v>
      </c>
      <c r="G58" s="54">
        <f t="shared" si="8"/>
        <v>0</v>
      </c>
      <c r="H58" s="54">
        <f t="shared" si="9"/>
        <v>0</v>
      </c>
      <c r="I58" s="54">
        <f t="shared" si="10"/>
        <v>0</v>
      </c>
      <c r="J58" s="54">
        <f t="shared" si="11"/>
        <v>3213</v>
      </c>
      <c r="K58" s="54">
        <f t="shared" ref="K58:AD58" si="34">K59</f>
        <v>0</v>
      </c>
      <c r="L58" s="54">
        <f t="shared" si="34"/>
        <v>0</v>
      </c>
      <c r="M58" s="54">
        <f t="shared" si="34"/>
        <v>0</v>
      </c>
      <c r="N58" s="54">
        <f t="shared" si="34"/>
        <v>0</v>
      </c>
      <c r="O58" s="54">
        <f t="shared" si="34"/>
        <v>0</v>
      </c>
      <c r="P58" s="54">
        <f t="shared" si="34"/>
        <v>0</v>
      </c>
      <c r="Q58" s="54">
        <f>Q57</f>
        <v>803</v>
      </c>
      <c r="R58" s="54">
        <f t="shared" si="34"/>
        <v>0</v>
      </c>
      <c r="S58" s="54">
        <f t="shared" si="34"/>
        <v>0</v>
      </c>
      <c r="T58" s="54">
        <f t="shared" si="34"/>
        <v>0</v>
      </c>
      <c r="U58" s="54">
        <f t="shared" si="34"/>
        <v>0</v>
      </c>
      <c r="V58" s="54">
        <f t="shared" si="34"/>
        <v>0</v>
      </c>
      <c r="W58" s="54">
        <f t="shared" si="34"/>
        <v>0</v>
      </c>
      <c r="X58" s="54">
        <f>X57</f>
        <v>576</v>
      </c>
      <c r="Y58" s="54">
        <f t="shared" si="34"/>
        <v>0</v>
      </c>
      <c r="Z58" s="54">
        <f t="shared" si="34"/>
        <v>0</v>
      </c>
      <c r="AA58" s="54">
        <f t="shared" si="34"/>
        <v>0</v>
      </c>
      <c r="AB58" s="54">
        <f t="shared" si="34"/>
        <v>0</v>
      </c>
      <c r="AC58" s="54">
        <f t="shared" si="34"/>
        <v>0</v>
      </c>
      <c r="AD58" s="54">
        <f t="shared" si="34"/>
        <v>0</v>
      </c>
      <c r="AE58" s="54">
        <f>AE57</f>
        <v>482</v>
      </c>
      <c r="AF58" s="54">
        <f t="shared" ref="AF58:AY58" si="35">AF59</f>
        <v>0</v>
      </c>
      <c r="AG58" s="54">
        <f t="shared" si="35"/>
        <v>0</v>
      </c>
      <c r="AH58" s="54">
        <f t="shared" si="35"/>
        <v>0</v>
      </c>
      <c r="AI58" s="54">
        <f t="shared" si="35"/>
        <v>0</v>
      </c>
      <c r="AJ58" s="54">
        <f t="shared" si="35"/>
        <v>0</v>
      </c>
      <c r="AK58" s="54">
        <f t="shared" si="35"/>
        <v>0</v>
      </c>
      <c r="AL58" s="54">
        <f>AL57</f>
        <v>467</v>
      </c>
      <c r="AM58" s="54">
        <f t="shared" si="35"/>
        <v>0</v>
      </c>
      <c r="AN58" s="54">
        <f t="shared" si="35"/>
        <v>0</v>
      </c>
      <c r="AO58" s="54">
        <f t="shared" si="35"/>
        <v>0</v>
      </c>
      <c r="AP58" s="54">
        <f t="shared" si="35"/>
        <v>0</v>
      </c>
      <c r="AQ58" s="54">
        <f t="shared" si="35"/>
        <v>0</v>
      </c>
      <c r="AR58" s="54">
        <f t="shared" si="35"/>
        <v>0</v>
      </c>
      <c r="AS58" s="54">
        <f>AS57</f>
        <v>431</v>
      </c>
      <c r="AT58" s="54">
        <f t="shared" si="35"/>
        <v>0</v>
      </c>
      <c r="AU58" s="54">
        <f t="shared" si="35"/>
        <v>0</v>
      </c>
      <c r="AV58" s="54">
        <f t="shared" si="35"/>
        <v>0</v>
      </c>
      <c r="AW58" s="54">
        <f t="shared" si="35"/>
        <v>0</v>
      </c>
      <c r="AX58" s="54">
        <f t="shared" si="35"/>
        <v>0</v>
      </c>
      <c r="AY58" s="54">
        <f t="shared" si="35"/>
        <v>0</v>
      </c>
      <c r="AZ58" s="54">
        <f>AZ57</f>
        <v>454</v>
      </c>
      <c r="BA58" s="54">
        <f t="shared" si="12"/>
        <v>0</v>
      </c>
      <c r="BB58" s="54">
        <f t="shared" si="13"/>
        <v>0</v>
      </c>
      <c r="BC58" s="54">
        <f t="shared" si="14"/>
        <v>0</v>
      </c>
      <c r="BD58" s="54">
        <f t="shared" si="15"/>
        <v>0</v>
      </c>
      <c r="BE58" s="54">
        <f t="shared" si="16"/>
        <v>0</v>
      </c>
      <c r="BF58" s="54">
        <f t="shared" si="17"/>
        <v>0</v>
      </c>
      <c r="BG58" s="54">
        <f t="shared" si="18"/>
        <v>3213</v>
      </c>
    </row>
    <row r="59" spans="1:59" ht="157.5" x14ac:dyDescent="0.25">
      <c r="A59" s="72" t="s">
        <v>83</v>
      </c>
      <c r="B59" s="32" t="s">
        <v>496</v>
      </c>
      <c r="C59" s="73" t="s">
        <v>497</v>
      </c>
      <c r="D59" s="54">
        <f t="shared" si="5"/>
        <v>0</v>
      </c>
      <c r="E59" s="54">
        <f t="shared" si="6"/>
        <v>0</v>
      </c>
      <c r="F59" s="54">
        <f t="shared" si="7"/>
        <v>0</v>
      </c>
      <c r="G59" s="54">
        <f t="shared" si="8"/>
        <v>0</v>
      </c>
      <c r="H59" s="54">
        <f t="shared" si="9"/>
        <v>0</v>
      </c>
      <c r="I59" s="54">
        <f t="shared" si="10"/>
        <v>0</v>
      </c>
      <c r="J59" s="54">
        <f t="shared" si="11"/>
        <v>1262</v>
      </c>
      <c r="K59" s="54">
        <v>0</v>
      </c>
      <c r="L59" s="54">
        <v>0</v>
      </c>
      <c r="M59" s="54">
        <v>0</v>
      </c>
      <c r="N59" s="54">
        <v>0</v>
      </c>
      <c r="O59" s="54">
        <v>0</v>
      </c>
      <c r="P59" s="54">
        <v>0</v>
      </c>
      <c r="Q59" s="54">
        <v>438</v>
      </c>
      <c r="R59" s="54">
        <v>0</v>
      </c>
      <c r="S59" s="54">
        <v>0</v>
      </c>
      <c r="T59" s="54">
        <v>0</v>
      </c>
      <c r="U59" s="54">
        <v>0</v>
      </c>
      <c r="V59" s="54">
        <v>0</v>
      </c>
      <c r="W59" s="54">
        <v>0</v>
      </c>
      <c r="X59" s="54">
        <v>248</v>
      </c>
      <c r="Y59" s="54">
        <v>0</v>
      </c>
      <c r="Z59" s="54">
        <v>0</v>
      </c>
      <c r="AA59" s="54">
        <v>0</v>
      </c>
      <c r="AB59" s="54">
        <v>0</v>
      </c>
      <c r="AC59" s="54">
        <v>0</v>
      </c>
      <c r="AD59" s="54">
        <v>0</v>
      </c>
      <c r="AE59" s="54">
        <v>188</v>
      </c>
      <c r="AF59" s="54">
        <v>0</v>
      </c>
      <c r="AG59" s="54">
        <v>0</v>
      </c>
      <c r="AH59" s="54">
        <v>0</v>
      </c>
      <c r="AI59" s="54">
        <v>0</v>
      </c>
      <c r="AJ59" s="54">
        <v>0</v>
      </c>
      <c r="AK59" s="54">
        <v>0</v>
      </c>
      <c r="AL59" s="54">
        <v>125</v>
      </c>
      <c r="AM59" s="54">
        <v>0</v>
      </c>
      <c r="AN59" s="54">
        <v>0</v>
      </c>
      <c r="AO59" s="54">
        <v>0</v>
      </c>
      <c r="AP59" s="54">
        <v>0</v>
      </c>
      <c r="AQ59" s="54">
        <v>0</v>
      </c>
      <c r="AR59" s="54">
        <v>0</v>
      </c>
      <c r="AS59" s="54">
        <v>122</v>
      </c>
      <c r="AT59" s="54">
        <v>0</v>
      </c>
      <c r="AU59" s="54">
        <v>0</v>
      </c>
      <c r="AV59" s="54">
        <v>0</v>
      </c>
      <c r="AW59" s="54">
        <v>0</v>
      </c>
      <c r="AX59" s="54">
        <v>0</v>
      </c>
      <c r="AY59" s="54">
        <v>0</v>
      </c>
      <c r="AZ59" s="54">
        <v>141</v>
      </c>
      <c r="BA59" s="54">
        <f t="shared" si="12"/>
        <v>0</v>
      </c>
      <c r="BB59" s="54">
        <f t="shared" si="13"/>
        <v>0</v>
      </c>
      <c r="BC59" s="54">
        <f t="shared" si="14"/>
        <v>0</v>
      </c>
      <c r="BD59" s="54">
        <f t="shared" si="15"/>
        <v>0</v>
      </c>
      <c r="BE59" s="54">
        <f t="shared" si="16"/>
        <v>0</v>
      </c>
      <c r="BF59" s="54">
        <f t="shared" si="17"/>
        <v>0</v>
      </c>
      <c r="BG59" s="54">
        <f t="shared" si="18"/>
        <v>1262</v>
      </c>
    </row>
    <row r="60" spans="1:59" ht="236.25" x14ac:dyDescent="0.25">
      <c r="A60" s="72" t="s">
        <v>83</v>
      </c>
      <c r="B60" s="32" t="s">
        <v>498</v>
      </c>
      <c r="C60" s="73" t="s">
        <v>499</v>
      </c>
      <c r="D60" s="54">
        <f t="shared" si="5"/>
        <v>0</v>
      </c>
      <c r="E60" s="54">
        <f t="shared" si="6"/>
        <v>0</v>
      </c>
      <c r="F60" s="54">
        <f t="shared" si="7"/>
        <v>0</v>
      </c>
      <c r="G60" s="54">
        <f t="shared" si="8"/>
        <v>0</v>
      </c>
      <c r="H60" s="54">
        <f t="shared" si="9"/>
        <v>0</v>
      </c>
      <c r="I60" s="54">
        <f t="shared" si="10"/>
        <v>0</v>
      </c>
      <c r="J60" s="54">
        <f t="shared" si="11"/>
        <v>1951</v>
      </c>
      <c r="K60" s="54">
        <v>0</v>
      </c>
      <c r="L60" s="54">
        <v>0</v>
      </c>
      <c r="M60" s="54">
        <v>0</v>
      </c>
      <c r="N60" s="54">
        <v>0</v>
      </c>
      <c r="O60" s="54">
        <v>0</v>
      </c>
      <c r="P60" s="54">
        <v>0</v>
      </c>
      <c r="Q60" s="54">
        <v>365</v>
      </c>
      <c r="R60" s="54">
        <v>0</v>
      </c>
      <c r="S60" s="54">
        <v>0</v>
      </c>
      <c r="T60" s="54">
        <v>0</v>
      </c>
      <c r="U60" s="54">
        <v>0</v>
      </c>
      <c r="V60" s="54">
        <v>0</v>
      </c>
      <c r="W60" s="54">
        <v>0</v>
      </c>
      <c r="X60" s="54">
        <v>328</v>
      </c>
      <c r="Y60" s="54">
        <v>0</v>
      </c>
      <c r="Z60" s="54">
        <v>0</v>
      </c>
      <c r="AA60" s="54">
        <v>0</v>
      </c>
      <c r="AB60" s="54">
        <v>0</v>
      </c>
      <c r="AC60" s="54">
        <v>0</v>
      </c>
      <c r="AD60" s="54">
        <v>0</v>
      </c>
      <c r="AE60" s="54">
        <v>294</v>
      </c>
      <c r="AF60" s="54">
        <v>0</v>
      </c>
      <c r="AG60" s="54">
        <v>0</v>
      </c>
      <c r="AH60" s="54">
        <v>0</v>
      </c>
      <c r="AI60" s="54">
        <v>0</v>
      </c>
      <c r="AJ60" s="54">
        <v>0</v>
      </c>
      <c r="AK60" s="54">
        <v>0</v>
      </c>
      <c r="AL60" s="54">
        <v>342</v>
      </c>
      <c r="AM60" s="54">
        <v>0</v>
      </c>
      <c r="AN60" s="54">
        <v>0</v>
      </c>
      <c r="AO60" s="54">
        <v>0</v>
      </c>
      <c r="AP60" s="54">
        <v>0</v>
      </c>
      <c r="AQ60" s="54">
        <v>0</v>
      </c>
      <c r="AR60" s="54">
        <v>0</v>
      </c>
      <c r="AS60" s="54">
        <v>309</v>
      </c>
      <c r="AT60" s="54">
        <v>0</v>
      </c>
      <c r="AU60" s="54">
        <v>0</v>
      </c>
      <c r="AV60" s="54">
        <v>0</v>
      </c>
      <c r="AW60" s="54">
        <v>0</v>
      </c>
      <c r="AX60" s="54">
        <v>0</v>
      </c>
      <c r="AY60" s="54">
        <v>0</v>
      </c>
      <c r="AZ60" s="54">
        <v>313</v>
      </c>
      <c r="BA60" s="54">
        <f t="shared" si="12"/>
        <v>0</v>
      </c>
      <c r="BB60" s="54">
        <f t="shared" si="13"/>
        <v>0</v>
      </c>
      <c r="BC60" s="54">
        <f t="shared" si="14"/>
        <v>0</v>
      </c>
      <c r="BD60" s="54">
        <f t="shared" si="15"/>
        <v>0</v>
      </c>
      <c r="BE60" s="54">
        <f t="shared" si="16"/>
        <v>0</v>
      </c>
      <c r="BF60" s="54">
        <f t="shared" si="17"/>
        <v>0</v>
      </c>
      <c r="BG60" s="54">
        <f t="shared" si="18"/>
        <v>1951</v>
      </c>
    </row>
    <row r="61" spans="1:59" ht="31.5" x14ac:dyDescent="0.25">
      <c r="A61" s="72" t="s">
        <v>85</v>
      </c>
      <c r="B61" s="32" t="s">
        <v>86</v>
      </c>
      <c r="C61" s="76" t="s">
        <v>117</v>
      </c>
      <c r="D61" s="54">
        <f t="shared" si="5"/>
        <v>0</v>
      </c>
      <c r="E61" s="54">
        <f t="shared" si="6"/>
        <v>0</v>
      </c>
      <c r="F61" s="54">
        <f t="shared" si="7"/>
        <v>0</v>
      </c>
      <c r="G61" s="54">
        <f t="shared" si="8"/>
        <v>0</v>
      </c>
      <c r="H61" s="54">
        <f t="shared" si="9"/>
        <v>0</v>
      </c>
      <c r="I61" s="54">
        <f t="shared" si="10"/>
        <v>0</v>
      </c>
      <c r="J61" s="54">
        <f t="shared" si="11"/>
        <v>0</v>
      </c>
      <c r="K61" s="54">
        <v>0</v>
      </c>
      <c r="L61" s="54">
        <v>0</v>
      </c>
      <c r="M61" s="54">
        <v>0</v>
      </c>
      <c r="N61" s="54">
        <v>0</v>
      </c>
      <c r="O61" s="54">
        <v>0</v>
      </c>
      <c r="P61" s="54">
        <v>0</v>
      </c>
      <c r="Q61" s="54">
        <v>0</v>
      </c>
      <c r="R61" s="54">
        <v>0</v>
      </c>
      <c r="S61" s="54">
        <v>0</v>
      </c>
      <c r="T61" s="54">
        <v>0</v>
      </c>
      <c r="U61" s="54">
        <v>0</v>
      </c>
      <c r="V61" s="54">
        <v>0</v>
      </c>
      <c r="W61" s="54">
        <v>0</v>
      </c>
      <c r="X61" s="54">
        <v>0</v>
      </c>
      <c r="Y61" s="54">
        <v>0</v>
      </c>
      <c r="Z61" s="54">
        <v>0</v>
      </c>
      <c r="AA61" s="54">
        <v>0</v>
      </c>
      <c r="AB61" s="54">
        <v>0</v>
      </c>
      <c r="AC61" s="54">
        <v>0</v>
      </c>
      <c r="AD61" s="54">
        <v>0</v>
      </c>
      <c r="AE61" s="54">
        <v>0</v>
      </c>
      <c r="AF61" s="54">
        <v>0</v>
      </c>
      <c r="AG61" s="54">
        <v>0</v>
      </c>
      <c r="AH61" s="54">
        <v>0</v>
      </c>
      <c r="AI61" s="54">
        <v>0</v>
      </c>
      <c r="AJ61" s="54">
        <v>0</v>
      </c>
      <c r="AK61" s="54">
        <v>0</v>
      </c>
      <c r="AL61" s="54">
        <v>0</v>
      </c>
      <c r="AM61" s="54">
        <v>0</v>
      </c>
      <c r="AN61" s="54">
        <v>0</v>
      </c>
      <c r="AO61" s="54">
        <v>0</v>
      </c>
      <c r="AP61" s="54">
        <v>0</v>
      </c>
      <c r="AQ61" s="54">
        <v>0</v>
      </c>
      <c r="AR61" s="54">
        <v>0</v>
      </c>
      <c r="AS61" s="54">
        <v>0</v>
      </c>
      <c r="AT61" s="54">
        <v>0</v>
      </c>
      <c r="AU61" s="54">
        <v>0</v>
      </c>
      <c r="AV61" s="54">
        <v>0</v>
      </c>
      <c r="AW61" s="54">
        <v>0</v>
      </c>
      <c r="AX61" s="54">
        <v>0</v>
      </c>
      <c r="AY61" s="54">
        <v>0</v>
      </c>
      <c r="AZ61" s="54">
        <v>0</v>
      </c>
      <c r="BA61" s="54">
        <f t="shared" si="12"/>
        <v>0</v>
      </c>
      <c r="BB61" s="54">
        <f t="shared" si="13"/>
        <v>0</v>
      </c>
      <c r="BC61" s="54">
        <f t="shared" si="14"/>
        <v>0</v>
      </c>
      <c r="BD61" s="54">
        <f t="shared" si="15"/>
        <v>0</v>
      </c>
      <c r="BE61" s="54">
        <f t="shared" si="16"/>
        <v>0</v>
      </c>
      <c r="BF61" s="54">
        <f t="shared" si="17"/>
        <v>0</v>
      </c>
      <c r="BG61" s="54">
        <f t="shared" si="18"/>
        <v>0</v>
      </c>
    </row>
    <row r="62" spans="1:59" ht="31.5" x14ac:dyDescent="0.25">
      <c r="A62" s="72" t="s">
        <v>87</v>
      </c>
      <c r="B62" s="32" t="s">
        <v>88</v>
      </c>
      <c r="C62" s="76" t="s">
        <v>117</v>
      </c>
      <c r="D62" s="54">
        <f t="shared" si="5"/>
        <v>0</v>
      </c>
      <c r="E62" s="54">
        <f t="shared" si="6"/>
        <v>0</v>
      </c>
      <c r="F62" s="54">
        <f t="shared" si="7"/>
        <v>0</v>
      </c>
      <c r="G62" s="54">
        <f t="shared" si="8"/>
        <v>0</v>
      </c>
      <c r="H62" s="54">
        <f t="shared" si="9"/>
        <v>0</v>
      </c>
      <c r="I62" s="54">
        <f t="shared" si="10"/>
        <v>0</v>
      </c>
      <c r="J62" s="54">
        <f t="shared" si="11"/>
        <v>0</v>
      </c>
      <c r="K62" s="54">
        <v>0</v>
      </c>
      <c r="L62" s="54">
        <v>0</v>
      </c>
      <c r="M62" s="54">
        <v>0</v>
      </c>
      <c r="N62" s="54">
        <v>0</v>
      </c>
      <c r="O62" s="54">
        <v>0</v>
      </c>
      <c r="P62" s="54">
        <v>0</v>
      </c>
      <c r="Q62" s="54">
        <v>0</v>
      </c>
      <c r="R62" s="54">
        <v>0</v>
      </c>
      <c r="S62" s="54">
        <v>0</v>
      </c>
      <c r="T62" s="54">
        <v>0</v>
      </c>
      <c r="U62" s="54">
        <v>0</v>
      </c>
      <c r="V62" s="54">
        <v>0</v>
      </c>
      <c r="W62" s="54">
        <v>0</v>
      </c>
      <c r="X62" s="54">
        <v>0</v>
      </c>
      <c r="Y62" s="54">
        <v>0</v>
      </c>
      <c r="Z62" s="54">
        <v>0</v>
      </c>
      <c r="AA62" s="54">
        <v>0</v>
      </c>
      <c r="AB62" s="54">
        <v>0</v>
      </c>
      <c r="AC62" s="54">
        <v>0</v>
      </c>
      <c r="AD62" s="54">
        <v>0</v>
      </c>
      <c r="AE62" s="54">
        <v>0</v>
      </c>
      <c r="AF62" s="54">
        <v>0</v>
      </c>
      <c r="AG62" s="54">
        <v>0</v>
      </c>
      <c r="AH62" s="54">
        <v>0</v>
      </c>
      <c r="AI62" s="54">
        <v>0</v>
      </c>
      <c r="AJ62" s="54">
        <v>0</v>
      </c>
      <c r="AK62" s="54">
        <v>0</v>
      </c>
      <c r="AL62" s="54">
        <v>0</v>
      </c>
      <c r="AM62" s="54">
        <v>0</v>
      </c>
      <c r="AN62" s="54">
        <v>0</v>
      </c>
      <c r="AO62" s="54">
        <v>0</v>
      </c>
      <c r="AP62" s="54">
        <v>0</v>
      </c>
      <c r="AQ62" s="54">
        <v>0</v>
      </c>
      <c r="AR62" s="54">
        <v>0</v>
      </c>
      <c r="AS62" s="54">
        <v>0</v>
      </c>
      <c r="AT62" s="54">
        <v>0</v>
      </c>
      <c r="AU62" s="54">
        <v>0</v>
      </c>
      <c r="AV62" s="54">
        <v>0</v>
      </c>
      <c r="AW62" s="54">
        <v>0</v>
      </c>
      <c r="AX62" s="54">
        <v>0</v>
      </c>
      <c r="AY62" s="54">
        <v>0</v>
      </c>
      <c r="AZ62" s="54">
        <v>0</v>
      </c>
      <c r="BA62" s="54">
        <f t="shared" si="12"/>
        <v>0</v>
      </c>
      <c r="BB62" s="54">
        <f t="shared" si="13"/>
        <v>0</v>
      </c>
      <c r="BC62" s="54">
        <f t="shared" si="14"/>
        <v>0</v>
      </c>
      <c r="BD62" s="54">
        <f t="shared" si="15"/>
        <v>0</v>
      </c>
      <c r="BE62" s="54">
        <f t="shared" si="16"/>
        <v>0</v>
      </c>
      <c r="BF62" s="54">
        <f t="shared" si="17"/>
        <v>0</v>
      </c>
      <c r="BG62" s="54">
        <f t="shared" si="18"/>
        <v>0</v>
      </c>
    </row>
    <row r="63" spans="1:59" ht="31.5" x14ac:dyDescent="0.25">
      <c r="A63" s="72" t="s">
        <v>89</v>
      </c>
      <c r="B63" s="32" t="s">
        <v>90</v>
      </c>
      <c r="C63" s="76" t="s">
        <v>117</v>
      </c>
      <c r="D63" s="54">
        <f t="shared" si="5"/>
        <v>0</v>
      </c>
      <c r="E63" s="54">
        <f t="shared" si="6"/>
        <v>0</v>
      </c>
      <c r="F63" s="54">
        <f t="shared" si="7"/>
        <v>0</v>
      </c>
      <c r="G63" s="54">
        <f t="shared" si="8"/>
        <v>0</v>
      </c>
      <c r="H63" s="54">
        <f t="shared" si="9"/>
        <v>0</v>
      </c>
      <c r="I63" s="54">
        <f t="shared" si="10"/>
        <v>0</v>
      </c>
      <c r="J63" s="54">
        <f t="shared" si="11"/>
        <v>0</v>
      </c>
      <c r="K63" s="54">
        <v>0</v>
      </c>
      <c r="L63" s="54">
        <v>0</v>
      </c>
      <c r="M63" s="54">
        <v>0</v>
      </c>
      <c r="N63" s="54">
        <v>0</v>
      </c>
      <c r="O63" s="54">
        <v>0</v>
      </c>
      <c r="P63" s="54">
        <v>0</v>
      </c>
      <c r="Q63" s="54">
        <v>0</v>
      </c>
      <c r="R63" s="54">
        <v>0</v>
      </c>
      <c r="S63" s="54">
        <v>0</v>
      </c>
      <c r="T63" s="54">
        <v>0</v>
      </c>
      <c r="U63" s="54">
        <v>0</v>
      </c>
      <c r="V63" s="54">
        <v>0</v>
      </c>
      <c r="W63" s="54">
        <v>0</v>
      </c>
      <c r="X63" s="54">
        <v>0</v>
      </c>
      <c r="Y63" s="54">
        <v>0</v>
      </c>
      <c r="Z63" s="54">
        <v>0</v>
      </c>
      <c r="AA63" s="54">
        <v>0</v>
      </c>
      <c r="AB63" s="54">
        <v>0</v>
      </c>
      <c r="AC63" s="54">
        <v>0</v>
      </c>
      <c r="AD63" s="54">
        <v>0</v>
      </c>
      <c r="AE63" s="54">
        <v>0</v>
      </c>
      <c r="AF63" s="54">
        <v>0</v>
      </c>
      <c r="AG63" s="54">
        <v>0</v>
      </c>
      <c r="AH63" s="54">
        <v>0</v>
      </c>
      <c r="AI63" s="54">
        <v>0</v>
      </c>
      <c r="AJ63" s="54">
        <v>0</v>
      </c>
      <c r="AK63" s="54">
        <v>0</v>
      </c>
      <c r="AL63" s="54">
        <v>0</v>
      </c>
      <c r="AM63" s="54">
        <v>0</v>
      </c>
      <c r="AN63" s="54">
        <v>0</v>
      </c>
      <c r="AO63" s="54">
        <v>0</v>
      </c>
      <c r="AP63" s="54">
        <v>0</v>
      </c>
      <c r="AQ63" s="54">
        <v>0</v>
      </c>
      <c r="AR63" s="54">
        <v>0</v>
      </c>
      <c r="AS63" s="54">
        <v>0</v>
      </c>
      <c r="AT63" s="54">
        <v>0</v>
      </c>
      <c r="AU63" s="54">
        <v>0</v>
      </c>
      <c r="AV63" s="54">
        <v>0</v>
      </c>
      <c r="AW63" s="54">
        <v>0</v>
      </c>
      <c r="AX63" s="54">
        <v>0</v>
      </c>
      <c r="AY63" s="54">
        <v>0</v>
      </c>
      <c r="AZ63" s="54">
        <v>0</v>
      </c>
      <c r="BA63" s="54">
        <f t="shared" si="12"/>
        <v>0</v>
      </c>
      <c r="BB63" s="54">
        <f t="shared" si="13"/>
        <v>0</v>
      </c>
      <c r="BC63" s="54">
        <f t="shared" si="14"/>
        <v>0</v>
      </c>
      <c r="BD63" s="54">
        <f t="shared" si="15"/>
        <v>0</v>
      </c>
      <c r="BE63" s="54">
        <f t="shared" si="16"/>
        <v>0</v>
      </c>
      <c r="BF63" s="54">
        <f t="shared" si="17"/>
        <v>0</v>
      </c>
      <c r="BG63" s="54">
        <f t="shared" si="18"/>
        <v>0</v>
      </c>
    </row>
    <row r="64" spans="1:59" ht="47.25" x14ac:dyDescent="0.25">
      <c r="A64" s="72" t="s">
        <v>91</v>
      </c>
      <c r="B64" s="32" t="s">
        <v>92</v>
      </c>
      <c r="C64" s="76" t="s">
        <v>117</v>
      </c>
      <c r="D64" s="54">
        <f t="shared" si="5"/>
        <v>0</v>
      </c>
      <c r="E64" s="54">
        <f t="shared" si="6"/>
        <v>0</v>
      </c>
      <c r="F64" s="54">
        <f t="shared" si="7"/>
        <v>0</v>
      </c>
      <c r="G64" s="54">
        <f t="shared" si="8"/>
        <v>0</v>
      </c>
      <c r="H64" s="54">
        <f t="shared" si="9"/>
        <v>0</v>
      </c>
      <c r="I64" s="54">
        <f t="shared" si="10"/>
        <v>0</v>
      </c>
      <c r="J64" s="54">
        <f t="shared" si="11"/>
        <v>0</v>
      </c>
      <c r="K64" s="54">
        <v>0</v>
      </c>
      <c r="L64" s="54">
        <v>0</v>
      </c>
      <c r="M64" s="54">
        <v>0</v>
      </c>
      <c r="N64" s="54">
        <v>0</v>
      </c>
      <c r="O64" s="54">
        <v>0</v>
      </c>
      <c r="P64" s="54">
        <v>0</v>
      </c>
      <c r="Q64" s="54">
        <v>0</v>
      </c>
      <c r="R64" s="54">
        <v>0</v>
      </c>
      <c r="S64" s="54">
        <v>0</v>
      </c>
      <c r="T64" s="54">
        <v>0</v>
      </c>
      <c r="U64" s="54">
        <v>0</v>
      </c>
      <c r="V64" s="54">
        <v>0</v>
      </c>
      <c r="W64" s="54">
        <v>0</v>
      </c>
      <c r="X64" s="54">
        <v>0</v>
      </c>
      <c r="Y64" s="54">
        <v>0</v>
      </c>
      <c r="Z64" s="54">
        <v>0</v>
      </c>
      <c r="AA64" s="54">
        <v>0</v>
      </c>
      <c r="AB64" s="54">
        <v>0</v>
      </c>
      <c r="AC64" s="54">
        <v>0</v>
      </c>
      <c r="AD64" s="54">
        <v>0</v>
      </c>
      <c r="AE64" s="54">
        <v>0</v>
      </c>
      <c r="AF64" s="54">
        <v>0</v>
      </c>
      <c r="AG64" s="54">
        <v>0</v>
      </c>
      <c r="AH64" s="54">
        <v>0</v>
      </c>
      <c r="AI64" s="54">
        <v>0</v>
      </c>
      <c r="AJ64" s="54">
        <v>0</v>
      </c>
      <c r="AK64" s="54">
        <v>0</v>
      </c>
      <c r="AL64" s="54">
        <v>0</v>
      </c>
      <c r="AM64" s="54">
        <v>0</v>
      </c>
      <c r="AN64" s="54">
        <v>0</v>
      </c>
      <c r="AO64" s="54">
        <v>0</v>
      </c>
      <c r="AP64" s="54">
        <v>0</v>
      </c>
      <c r="AQ64" s="54">
        <v>0</v>
      </c>
      <c r="AR64" s="54">
        <v>0</v>
      </c>
      <c r="AS64" s="54">
        <v>0</v>
      </c>
      <c r="AT64" s="54">
        <v>0</v>
      </c>
      <c r="AU64" s="54">
        <v>0</v>
      </c>
      <c r="AV64" s="54">
        <v>0</v>
      </c>
      <c r="AW64" s="54">
        <v>0</v>
      </c>
      <c r="AX64" s="54">
        <v>0</v>
      </c>
      <c r="AY64" s="54">
        <v>0</v>
      </c>
      <c r="AZ64" s="54">
        <v>0</v>
      </c>
      <c r="BA64" s="54">
        <f t="shared" si="12"/>
        <v>0</v>
      </c>
      <c r="BB64" s="54">
        <f t="shared" si="13"/>
        <v>0</v>
      </c>
      <c r="BC64" s="54">
        <f t="shared" si="14"/>
        <v>0</v>
      </c>
      <c r="BD64" s="54">
        <f t="shared" si="15"/>
        <v>0</v>
      </c>
      <c r="BE64" s="54">
        <f t="shared" si="16"/>
        <v>0</v>
      </c>
      <c r="BF64" s="54">
        <f t="shared" si="17"/>
        <v>0</v>
      </c>
      <c r="BG64" s="54">
        <f t="shared" si="18"/>
        <v>0</v>
      </c>
    </row>
    <row r="65" spans="1:59" ht="31.5" x14ac:dyDescent="0.25">
      <c r="A65" s="72" t="s">
        <v>93</v>
      </c>
      <c r="B65" s="32" t="s">
        <v>94</v>
      </c>
      <c r="C65" s="76" t="s">
        <v>117</v>
      </c>
      <c r="D65" s="54">
        <f t="shared" si="5"/>
        <v>0</v>
      </c>
      <c r="E65" s="54">
        <f t="shared" si="6"/>
        <v>0</v>
      </c>
      <c r="F65" s="54">
        <f t="shared" si="7"/>
        <v>0</v>
      </c>
      <c r="G65" s="54">
        <f t="shared" si="8"/>
        <v>0</v>
      </c>
      <c r="H65" s="54">
        <f t="shared" si="9"/>
        <v>0</v>
      </c>
      <c r="I65" s="54">
        <f t="shared" si="10"/>
        <v>0</v>
      </c>
      <c r="J65" s="54">
        <f t="shared" si="11"/>
        <v>0</v>
      </c>
      <c r="K65" s="54">
        <v>0</v>
      </c>
      <c r="L65" s="54">
        <v>0</v>
      </c>
      <c r="M65" s="54">
        <v>0</v>
      </c>
      <c r="N65" s="54">
        <v>0</v>
      </c>
      <c r="O65" s="54">
        <v>0</v>
      </c>
      <c r="P65" s="54">
        <v>0</v>
      </c>
      <c r="Q65" s="54">
        <v>0</v>
      </c>
      <c r="R65" s="54">
        <v>0</v>
      </c>
      <c r="S65" s="54">
        <v>0</v>
      </c>
      <c r="T65" s="54">
        <v>0</v>
      </c>
      <c r="U65" s="54">
        <v>0</v>
      </c>
      <c r="V65" s="54">
        <v>0</v>
      </c>
      <c r="W65" s="54">
        <v>0</v>
      </c>
      <c r="X65" s="54">
        <v>0</v>
      </c>
      <c r="Y65" s="54">
        <v>0</v>
      </c>
      <c r="Z65" s="54">
        <v>0</v>
      </c>
      <c r="AA65" s="54">
        <v>0</v>
      </c>
      <c r="AB65" s="54">
        <v>0</v>
      </c>
      <c r="AC65" s="54">
        <v>0</v>
      </c>
      <c r="AD65" s="54">
        <v>0</v>
      </c>
      <c r="AE65" s="54">
        <v>0</v>
      </c>
      <c r="AF65" s="54">
        <v>0</v>
      </c>
      <c r="AG65" s="54">
        <v>0</v>
      </c>
      <c r="AH65" s="54">
        <v>0</v>
      </c>
      <c r="AI65" s="54">
        <v>0</v>
      </c>
      <c r="AJ65" s="54">
        <v>0</v>
      </c>
      <c r="AK65" s="54">
        <v>0</v>
      </c>
      <c r="AL65" s="54">
        <v>0</v>
      </c>
      <c r="AM65" s="54">
        <v>0</v>
      </c>
      <c r="AN65" s="54">
        <v>0</v>
      </c>
      <c r="AO65" s="54">
        <v>0</v>
      </c>
      <c r="AP65" s="54">
        <v>0</v>
      </c>
      <c r="AQ65" s="54">
        <v>0</v>
      </c>
      <c r="AR65" s="54">
        <v>0</v>
      </c>
      <c r="AS65" s="54">
        <v>0</v>
      </c>
      <c r="AT65" s="54">
        <v>0</v>
      </c>
      <c r="AU65" s="54">
        <v>0</v>
      </c>
      <c r="AV65" s="54">
        <v>0</v>
      </c>
      <c r="AW65" s="54">
        <v>0</v>
      </c>
      <c r="AX65" s="54">
        <v>0</v>
      </c>
      <c r="AY65" s="54">
        <v>0</v>
      </c>
      <c r="AZ65" s="54">
        <v>0</v>
      </c>
      <c r="BA65" s="54">
        <f t="shared" si="12"/>
        <v>0</v>
      </c>
      <c r="BB65" s="54">
        <f t="shared" si="13"/>
        <v>0</v>
      </c>
      <c r="BC65" s="54">
        <f t="shared" si="14"/>
        <v>0</v>
      </c>
      <c r="BD65" s="54">
        <f t="shared" si="15"/>
        <v>0</v>
      </c>
      <c r="BE65" s="54">
        <f t="shared" si="16"/>
        <v>0</v>
      </c>
      <c r="BF65" s="54">
        <f t="shared" si="17"/>
        <v>0</v>
      </c>
      <c r="BG65" s="54">
        <f t="shared" si="18"/>
        <v>0</v>
      </c>
    </row>
    <row r="66" spans="1:59" ht="31.5" x14ac:dyDescent="0.25">
      <c r="A66" s="72" t="s">
        <v>95</v>
      </c>
      <c r="B66" s="32" t="s">
        <v>96</v>
      </c>
      <c r="C66" s="76" t="s">
        <v>117</v>
      </c>
      <c r="D66" s="54">
        <f t="shared" si="5"/>
        <v>0</v>
      </c>
      <c r="E66" s="54">
        <f t="shared" si="6"/>
        <v>0</v>
      </c>
      <c r="F66" s="54">
        <f t="shared" si="7"/>
        <v>0</v>
      </c>
      <c r="G66" s="54">
        <f t="shared" si="8"/>
        <v>0</v>
      </c>
      <c r="H66" s="54">
        <f t="shared" si="9"/>
        <v>0</v>
      </c>
      <c r="I66" s="54">
        <f t="shared" si="10"/>
        <v>0</v>
      </c>
      <c r="J66" s="54">
        <f t="shared" si="11"/>
        <v>0</v>
      </c>
      <c r="K66" s="54">
        <v>0</v>
      </c>
      <c r="L66" s="54">
        <v>0</v>
      </c>
      <c r="M66" s="54">
        <v>0</v>
      </c>
      <c r="N66" s="54">
        <v>0</v>
      </c>
      <c r="O66" s="54">
        <v>0</v>
      </c>
      <c r="P66" s="54">
        <v>0</v>
      </c>
      <c r="Q66" s="54">
        <v>0</v>
      </c>
      <c r="R66" s="54">
        <v>0</v>
      </c>
      <c r="S66" s="54">
        <v>0</v>
      </c>
      <c r="T66" s="54">
        <v>0</v>
      </c>
      <c r="U66" s="54">
        <v>0</v>
      </c>
      <c r="V66" s="54">
        <v>0</v>
      </c>
      <c r="W66" s="54">
        <v>0</v>
      </c>
      <c r="X66" s="54">
        <v>0</v>
      </c>
      <c r="Y66" s="54">
        <v>0</v>
      </c>
      <c r="Z66" s="54">
        <v>0</v>
      </c>
      <c r="AA66" s="54">
        <v>0</v>
      </c>
      <c r="AB66" s="54">
        <v>0</v>
      </c>
      <c r="AC66" s="54">
        <v>0</v>
      </c>
      <c r="AD66" s="54">
        <v>0</v>
      </c>
      <c r="AE66" s="54">
        <v>0</v>
      </c>
      <c r="AF66" s="54">
        <v>0</v>
      </c>
      <c r="AG66" s="54">
        <v>0</v>
      </c>
      <c r="AH66" s="54">
        <v>0</v>
      </c>
      <c r="AI66" s="54">
        <v>0</v>
      </c>
      <c r="AJ66" s="54">
        <v>0</v>
      </c>
      <c r="AK66" s="54">
        <v>0</v>
      </c>
      <c r="AL66" s="54">
        <v>0</v>
      </c>
      <c r="AM66" s="54">
        <v>0</v>
      </c>
      <c r="AN66" s="54">
        <v>0</v>
      </c>
      <c r="AO66" s="54">
        <v>0</v>
      </c>
      <c r="AP66" s="54">
        <v>0</v>
      </c>
      <c r="AQ66" s="54">
        <v>0</v>
      </c>
      <c r="AR66" s="54">
        <v>0</v>
      </c>
      <c r="AS66" s="54">
        <v>0</v>
      </c>
      <c r="AT66" s="54">
        <v>0</v>
      </c>
      <c r="AU66" s="54">
        <v>0</v>
      </c>
      <c r="AV66" s="54">
        <v>0</v>
      </c>
      <c r="AW66" s="54">
        <v>0</v>
      </c>
      <c r="AX66" s="54">
        <v>0</v>
      </c>
      <c r="AY66" s="54">
        <v>0</v>
      </c>
      <c r="AZ66" s="54">
        <v>0</v>
      </c>
      <c r="BA66" s="54">
        <f t="shared" si="12"/>
        <v>0</v>
      </c>
      <c r="BB66" s="54">
        <f t="shared" si="13"/>
        <v>0</v>
      </c>
      <c r="BC66" s="54">
        <f t="shared" si="14"/>
        <v>0</v>
      </c>
      <c r="BD66" s="54">
        <f t="shared" si="15"/>
        <v>0</v>
      </c>
      <c r="BE66" s="54">
        <f t="shared" si="16"/>
        <v>0</v>
      </c>
      <c r="BF66" s="54">
        <f t="shared" si="17"/>
        <v>0</v>
      </c>
      <c r="BG66" s="54">
        <f t="shared" si="18"/>
        <v>0</v>
      </c>
    </row>
    <row r="67" spans="1:59" ht="47.25" x14ac:dyDescent="0.25">
      <c r="A67" s="72" t="s">
        <v>97</v>
      </c>
      <c r="B67" s="32" t="s">
        <v>98</v>
      </c>
      <c r="C67" s="76" t="s">
        <v>117</v>
      </c>
      <c r="D67" s="54">
        <f t="shared" si="5"/>
        <v>0</v>
      </c>
      <c r="E67" s="54">
        <f t="shared" si="6"/>
        <v>0</v>
      </c>
      <c r="F67" s="54">
        <f t="shared" si="7"/>
        <v>0</v>
      </c>
      <c r="G67" s="54">
        <f t="shared" si="8"/>
        <v>0</v>
      </c>
      <c r="H67" s="54">
        <f t="shared" si="9"/>
        <v>0</v>
      </c>
      <c r="I67" s="54">
        <f t="shared" si="10"/>
        <v>0</v>
      </c>
      <c r="J67" s="54">
        <f t="shared" si="11"/>
        <v>0</v>
      </c>
      <c r="K67" s="54">
        <v>0</v>
      </c>
      <c r="L67" s="54">
        <v>0</v>
      </c>
      <c r="M67" s="54">
        <v>0</v>
      </c>
      <c r="N67" s="54">
        <v>0</v>
      </c>
      <c r="O67" s="54">
        <v>0</v>
      </c>
      <c r="P67" s="54">
        <v>0</v>
      </c>
      <c r="Q67" s="54">
        <v>0</v>
      </c>
      <c r="R67" s="54">
        <v>0</v>
      </c>
      <c r="S67" s="54">
        <v>0</v>
      </c>
      <c r="T67" s="54">
        <v>0</v>
      </c>
      <c r="U67" s="54">
        <v>0</v>
      </c>
      <c r="V67" s="54">
        <v>0</v>
      </c>
      <c r="W67" s="54">
        <v>0</v>
      </c>
      <c r="X67" s="54">
        <v>0</v>
      </c>
      <c r="Y67" s="54">
        <v>0</v>
      </c>
      <c r="Z67" s="54">
        <v>0</v>
      </c>
      <c r="AA67" s="54">
        <v>0</v>
      </c>
      <c r="AB67" s="54">
        <v>0</v>
      </c>
      <c r="AC67" s="54">
        <v>0</v>
      </c>
      <c r="AD67" s="54">
        <v>0</v>
      </c>
      <c r="AE67" s="54">
        <v>0</v>
      </c>
      <c r="AF67" s="54">
        <v>0</v>
      </c>
      <c r="AG67" s="54">
        <v>0</v>
      </c>
      <c r="AH67" s="54">
        <v>0</v>
      </c>
      <c r="AI67" s="54">
        <v>0</v>
      </c>
      <c r="AJ67" s="54">
        <v>0</v>
      </c>
      <c r="AK67" s="54">
        <v>0</v>
      </c>
      <c r="AL67" s="54">
        <v>0</v>
      </c>
      <c r="AM67" s="54">
        <v>0</v>
      </c>
      <c r="AN67" s="54">
        <v>0</v>
      </c>
      <c r="AO67" s="54">
        <v>0</v>
      </c>
      <c r="AP67" s="54">
        <v>0</v>
      </c>
      <c r="AQ67" s="54">
        <v>0</v>
      </c>
      <c r="AR67" s="54">
        <v>0</v>
      </c>
      <c r="AS67" s="54">
        <v>0</v>
      </c>
      <c r="AT67" s="54">
        <v>0</v>
      </c>
      <c r="AU67" s="54">
        <v>0</v>
      </c>
      <c r="AV67" s="54">
        <v>0</v>
      </c>
      <c r="AW67" s="54">
        <v>0</v>
      </c>
      <c r="AX67" s="54">
        <v>0</v>
      </c>
      <c r="AY67" s="54">
        <v>0</v>
      </c>
      <c r="AZ67" s="54">
        <v>0</v>
      </c>
      <c r="BA67" s="54">
        <f t="shared" si="12"/>
        <v>0</v>
      </c>
      <c r="BB67" s="54">
        <f t="shared" si="13"/>
        <v>0</v>
      </c>
      <c r="BC67" s="54">
        <f t="shared" si="14"/>
        <v>0</v>
      </c>
      <c r="BD67" s="54">
        <f t="shared" si="15"/>
        <v>0</v>
      </c>
      <c r="BE67" s="54">
        <f t="shared" si="16"/>
        <v>0</v>
      </c>
      <c r="BF67" s="54">
        <f t="shared" si="17"/>
        <v>0</v>
      </c>
      <c r="BG67" s="54">
        <f t="shared" si="18"/>
        <v>0</v>
      </c>
    </row>
    <row r="68" spans="1:59" ht="47.25" x14ac:dyDescent="0.25">
      <c r="A68" s="72" t="s">
        <v>99</v>
      </c>
      <c r="B68" s="32" t="s">
        <v>100</v>
      </c>
      <c r="C68" s="76" t="s">
        <v>117</v>
      </c>
      <c r="D68" s="54">
        <f t="shared" si="5"/>
        <v>0</v>
      </c>
      <c r="E68" s="54">
        <f t="shared" si="6"/>
        <v>0</v>
      </c>
      <c r="F68" s="54">
        <f t="shared" si="7"/>
        <v>0</v>
      </c>
      <c r="G68" s="54">
        <f t="shared" si="8"/>
        <v>0</v>
      </c>
      <c r="H68" s="54">
        <f t="shared" si="9"/>
        <v>0</v>
      </c>
      <c r="I68" s="54">
        <f t="shared" si="10"/>
        <v>0</v>
      </c>
      <c r="J68" s="54">
        <f t="shared" si="11"/>
        <v>0</v>
      </c>
      <c r="K68" s="54">
        <v>0</v>
      </c>
      <c r="L68" s="54">
        <v>0</v>
      </c>
      <c r="M68" s="54">
        <v>0</v>
      </c>
      <c r="N68" s="54">
        <v>0</v>
      </c>
      <c r="O68" s="54">
        <v>0</v>
      </c>
      <c r="P68" s="54">
        <v>0</v>
      </c>
      <c r="Q68" s="54">
        <v>0</v>
      </c>
      <c r="R68" s="54">
        <v>0</v>
      </c>
      <c r="S68" s="54">
        <v>0</v>
      </c>
      <c r="T68" s="54">
        <v>0</v>
      </c>
      <c r="U68" s="54">
        <v>0</v>
      </c>
      <c r="V68" s="54">
        <v>0</v>
      </c>
      <c r="W68" s="54">
        <v>0</v>
      </c>
      <c r="X68" s="54">
        <v>0</v>
      </c>
      <c r="Y68" s="54">
        <v>0</v>
      </c>
      <c r="Z68" s="54">
        <v>0</v>
      </c>
      <c r="AA68" s="54">
        <v>0</v>
      </c>
      <c r="AB68" s="54">
        <v>0</v>
      </c>
      <c r="AC68" s="54">
        <v>0</v>
      </c>
      <c r="AD68" s="54">
        <v>0</v>
      </c>
      <c r="AE68" s="54">
        <v>0</v>
      </c>
      <c r="AF68" s="54">
        <v>0</v>
      </c>
      <c r="AG68" s="54">
        <v>0</v>
      </c>
      <c r="AH68" s="54">
        <v>0</v>
      </c>
      <c r="AI68" s="54">
        <v>0</v>
      </c>
      <c r="AJ68" s="54">
        <v>0</v>
      </c>
      <c r="AK68" s="54">
        <v>0</v>
      </c>
      <c r="AL68" s="54">
        <v>0</v>
      </c>
      <c r="AM68" s="54">
        <v>0</v>
      </c>
      <c r="AN68" s="54">
        <v>0</v>
      </c>
      <c r="AO68" s="54">
        <v>0</v>
      </c>
      <c r="AP68" s="54">
        <v>0</v>
      </c>
      <c r="AQ68" s="54">
        <v>0</v>
      </c>
      <c r="AR68" s="54">
        <v>0</v>
      </c>
      <c r="AS68" s="54">
        <v>0</v>
      </c>
      <c r="AT68" s="54">
        <v>0</v>
      </c>
      <c r="AU68" s="54">
        <v>0</v>
      </c>
      <c r="AV68" s="54">
        <v>0</v>
      </c>
      <c r="AW68" s="54">
        <v>0</v>
      </c>
      <c r="AX68" s="54">
        <v>0</v>
      </c>
      <c r="AY68" s="54">
        <v>0</v>
      </c>
      <c r="AZ68" s="54">
        <v>0</v>
      </c>
      <c r="BA68" s="54">
        <f t="shared" si="12"/>
        <v>0</v>
      </c>
      <c r="BB68" s="54">
        <f t="shared" si="13"/>
        <v>0</v>
      </c>
      <c r="BC68" s="54">
        <f t="shared" si="14"/>
        <v>0</v>
      </c>
      <c r="BD68" s="54">
        <f t="shared" si="15"/>
        <v>0</v>
      </c>
      <c r="BE68" s="54">
        <f t="shared" si="16"/>
        <v>0</v>
      </c>
      <c r="BF68" s="54">
        <f t="shared" si="17"/>
        <v>0</v>
      </c>
      <c r="BG68" s="54">
        <f t="shared" si="18"/>
        <v>0</v>
      </c>
    </row>
    <row r="69" spans="1:59" ht="31.5" x14ac:dyDescent="0.25">
      <c r="A69" s="72" t="s">
        <v>101</v>
      </c>
      <c r="B69" s="32" t="s">
        <v>102</v>
      </c>
      <c r="C69" s="76" t="s">
        <v>117</v>
      </c>
      <c r="D69" s="54">
        <f t="shared" si="5"/>
        <v>0</v>
      </c>
      <c r="E69" s="54">
        <f t="shared" si="6"/>
        <v>0</v>
      </c>
      <c r="F69" s="54">
        <f t="shared" si="7"/>
        <v>0</v>
      </c>
      <c r="G69" s="54">
        <f t="shared" si="8"/>
        <v>0</v>
      </c>
      <c r="H69" s="54">
        <f t="shared" si="9"/>
        <v>0</v>
      </c>
      <c r="I69" s="54">
        <f t="shared" si="10"/>
        <v>0</v>
      </c>
      <c r="J69" s="54">
        <f t="shared" si="11"/>
        <v>0</v>
      </c>
      <c r="K69" s="54">
        <v>0</v>
      </c>
      <c r="L69" s="54">
        <v>0</v>
      </c>
      <c r="M69" s="54">
        <v>0</v>
      </c>
      <c r="N69" s="54">
        <v>0</v>
      </c>
      <c r="O69" s="54">
        <v>0</v>
      </c>
      <c r="P69" s="54">
        <v>0</v>
      </c>
      <c r="Q69" s="54">
        <v>0</v>
      </c>
      <c r="R69" s="54">
        <v>0</v>
      </c>
      <c r="S69" s="54">
        <v>0</v>
      </c>
      <c r="T69" s="54">
        <v>0</v>
      </c>
      <c r="U69" s="54">
        <v>0</v>
      </c>
      <c r="V69" s="54">
        <v>0</v>
      </c>
      <c r="W69" s="54">
        <v>0</v>
      </c>
      <c r="X69" s="54">
        <v>0</v>
      </c>
      <c r="Y69" s="54">
        <v>0</v>
      </c>
      <c r="Z69" s="54">
        <v>0</v>
      </c>
      <c r="AA69" s="54">
        <v>0</v>
      </c>
      <c r="AB69" s="54">
        <v>0</v>
      </c>
      <c r="AC69" s="54">
        <v>0</v>
      </c>
      <c r="AD69" s="54">
        <v>0</v>
      </c>
      <c r="AE69" s="54">
        <v>0</v>
      </c>
      <c r="AF69" s="54">
        <v>0</v>
      </c>
      <c r="AG69" s="54">
        <v>0</v>
      </c>
      <c r="AH69" s="54">
        <v>0</v>
      </c>
      <c r="AI69" s="54">
        <v>0</v>
      </c>
      <c r="AJ69" s="54">
        <v>0</v>
      </c>
      <c r="AK69" s="54">
        <v>0</v>
      </c>
      <c r="AL69" s="54">
        <v>0</v>
      </c>
      <c r="AM69" s="54">
        <v>0</v>
      </c>
      <c r="AN69" s="54">
        <v>0</v>
      </c>
      <c r="AO69" s="54">
        <v>0</v>
      </c>
      <c r="AP69" s="54">
        <v>0</v>
      </c>
      <c r="AQ69" s="54">
        <v>0</v>
      </c>
      <c r="AR69" s="54">
        <v>0</v>
      </c>
      <c r="AS69" s="54">
        <v>0</v>
      </c>
      <c r="AT69" s="54">
        <v>0</v>
      </c>
      <c r="AU69" s="54">
        <v>0</v>
      </c>
      <c r="AV69" s="54">
        <v>0</v>
      </c>
      <c r="AW69" s="54">
        <v>0</v>
      </c>
      <c r="AX69" s="54">
        <v>0</v>
      </c>
      <c r="AY69" s="54">
        <v>0</v>
      </c>
      <c r="AZ69" s="54">
        <v>0</v>
      </c>
      <c r="BA69" s="54">
        <f t="shared" si="12"/>
        <v>0</v>
      </c>
      <c r="BB69" s="54">
        <f t="shared" si="13"/>
        <v>0</v>
      </c>
      <c r="BC69" s="54">
        <f t="shared" si="14"/>
        <v>0</v>
      </c>
      <c r="BD69" s="54">
        <f t="shared" si="15"/>
        <v>0</v>
      </c>
      <c r="BE69" s="54">
        <f t="shared" si="16"/>
        <v>0</v>
      </c>
      <c r="BF69" s="54">
        <f t="shared" si="17"/>
        <v>0</v>
      </c>
      <c r="BG69" s="54">
        <f t="shared" si="18"/>
        <v>0</v>
      </c>
    </row>
    <row r="70" spans="1:59" ht="31.5" x14ac:dyDescent="0.25">
      <c r="A70" s="72" t="s">
        <v>103</v>
      </c>
      <c r="B70" s="32" t="s">
        <v>104</v>
      </c>
      <c r="C70" s="76" t="s">
        <v>117</v>
      </c>
      <c r="D70" s="54">
        <f t="shared" si="5"/>
        <v>0</v>
      </c>
      <c r="E70" s="54">
        <f t="shared" si="6"/>
        <v>0</v>
      </c>
      <c r="F70" s="54">
        <f t="shared" si="7"/>
        <v>0</v>
      </c>
      <c r="G70" s="54">
        <f t="shared" si="8"/>
        <v>0</v>
      </c>
      <c r="H70" s="54">
        <f t="shared" si="9"/>
        <v>0</v>
      </c>
      <c r="I70" s="54">
        <f t="shared" si="10"/>
        <v>0</v>
      </c>
      <c r="J70" s="54">
        <f t="shared" si="11"/>
        <v>0</v>
      </c>
      <c r="K70" s="54">
        <v>0</v>
      </c>
      <c r="L70" s="54">
        <v>0</v>
      </c>
      <c r="M70" s="54">
        <v>0</v>
      </c>
      <c r="N70" s="54">
        <v>0</v>
      </c>
      <c r="O70" s="54">
        <v>0</v>
      </c>
      <c r="P70" s="54">
        <v>0</v>
      </c>
      <c r="Q70" s="54">
        <v>0</v>
      </c>
      <c r="R70" s="54">
        <v>0</v>
      </c>
      <c r="S70" s="54">
        <v>0</v>
      </c>
      <c r="T70" s="54">
        <v>0</v>
      </c>
      <c r="U70" s="54">
        <v>0</v>
      </c>
      <c r="V70" s="54">
        <v>0</v>
      </c>
      <c r="W70" s="54">
        <v>0</v>
      </c>
      <c r="X70" s="54">
        <v>0</v>
      </c>
      <c r="Y70" s="54">
        <v>0</v>
      </c>
      <c r="Z70" s="54">
        <v>0</v>
      </c>
      <c r="AA70" s="54">
        <v>0</v>
      </c>
      <c r="AB70" s="54">
        <v>0</v>
      </c>
      <c r="AC70" s="54">
        <v>0</v>
      </c>
      <c r="AD70" s="54">
        <v>0</v>
      </c>
      <c r="AE70" s="54">
        <v>0</v>
      </c>
      <c r="AF70" s="54">
        <v>0</v>
      </c>
      <c r="AG70" s="54">
        <v>0</v>
      </c>
      <c r="AH70" s="54">
        <v>0</v>
      </c>
      <c r="AI70" s="54">
        <v>0</v>
      </c>
      <c r="AJ70" s="54">
        <v>0</v>
      </c>
      <c r="AK70" s="54">
        <v>0</v>
      </c>
      <c r="AL70" s="54">
        <v>0</v>
      </c>
      <c r="AM70" s="54">
        <v>0</v>
      </c>
      <c r="AN70" s="54">
        <v>0</v>
      </c>
      <c r="AO70" s="54">
        <v>0</v>
      </c>
      <c r="AP70" s="54">
        <v>0</v>
      </c>
      <c r="AQ70" s="54">
        <v>0</v>
      </c>
      <c r="AR70" s="54">
        <v>0</v>
      </c>
      <c r="AS70" s="54">
        <v>0</v>
      </c>
      <c r="AT70" s="54">
        <v>0</v>
      </c>
      <c r="AU70" s="54">
        <v>0</v>
      </c>
      <c r="AV70" s="54">
        <v>0</v>
      </c>
      <c r="AW70" s="54">
        <v>0</v>
      </c>
      <c r="AX70" s="54">
        <v>0</v>
      </c>
      <c r="AY70" s="54">
        <v>0</v>
      </c>
      <c r="AZ70" s="54">
        <v>0</v>
      </c>
      <c r="BA70" s="54">
        <f t="shared" si="12"/>
        <v>0</v>
      </c>
      <c r="BB70" s="54">
        <f t="shared" si="13"/>
        <v>0</v>
      </c>
      <c r="BC70" s="54">
        <f t="shared" si="14"/>
        <v>0</v>
      </c>
      <c r="BD70" s="54">
        <f t="shared" si="15"/>
        <v>0</v>
      </c>
      <c r="BE70" s="54">
        <f t="shared" si="16"/>
        <v>0</v>
      </c>
      <c r="BF70" s="54">
        <f t="shared" si="17"/>
        <v>0</v>
      </c>
      <c r="BG70" s="54">
        <f t="shared" si="18"/>
        <v>0</v>
      </c>
    </row>
    <row r="71" spans="1:59" ht="63" x14ac:dyDescent="0.25">
      <c r="A71" s="72" t="s">
        <v>105</v>
      </c>
      <c r="B71" s="32" t="s">
        <v>106</v>
      </c>
      <c r="C71" s="76" t="s">
        <v>117</v>
      </c>
      <c r="D71" s="54">
        <f t="shared" si="5"/>
        <v>0</v>
      </c>
      <c r="E71" s="54">
        <f t="shared" si="6"/>
        <v>0</v>
      </c>
      <c r="F71" s="54">
        <f t="shared" si="7"/>
        <v>0</v>
      </c>
      <c r="G71" s="54">
        <f t="shared" si="8"/>
        <v>0</v>
      </c>
      <c r="H71" s="54">
        <f t="shared" si="9"/>
        <v>0</v>
      </c>
      <c r="I71" s="54">
        <f t="shared" si="10"/>
        <v>0</v>
      </c>
      <c r="J71" s="54">
        <f t="shared" si="11"/>
        <v>0</v>
      </c>
      <c r="K71" s="54">
        <v>0</v>
      </c>
      <c r="L71" s="54">
        <v>0</v>
      </c>
      <c r="M71" s="54">
        <v>0</v>
      </c>
      <c r="N71" s="54">
        <v>0</v>
      </c>
      <c r="O71" s="54">
        <v>0</v>
      </c>
      <c r="P71" s="54">
        <v>0</v>
      </c>
      <c r="Q71" s="54">
        <v>0</v>
      </c>
      <c r="R71" s="54">
        <v>0</v>
      </c>
      <c r="S71" s="54">
        <v>0</v>
      </c>
      <c r="T71" s="54">
        <v>0</v>
      </c>
      <c r="U71" s="54">
        <v>0</v>
      </c>
      <c r="V71" s="54">
        <v>0</v>
      </c>
      <c r="W71" s="54">
        <v>0</v>
      </c>
      <c r="X71" s="54">
        <v>0</v>
      </c>
      <c r="Y71" s="54">
        <v>0</v>
      </c>
      <c r="Z71" s="54">
        <v>0</v>
      </c>
      <c r="AA71" s="54">
        <v>0</v>
      </c>
      <c r="AB71" s="54">
        <v>0</v>
      </c>
      <c r="AC71" s="54">
        <v>0</v>
      </c>
      <c r="AD71" s="54">
        <v>0</v>
      </c>
      <c r="AE71" s="54">
        <v>0</v>
      </c>
      <c r="AF71" s="54">
        <v>0</v>
      </c>
      <c r="AG71" s="54">
        <v>0</v>
      </c>
      <c r="AH71" s="54">
        <v>0</v>
      </c>
      <c r="AI71" s="54">
        <v>0</v>
      </c>
      <c r="AJ71" s="54">
        <v>0</v>
      </c>
      <c r="AK71" s="54">
        <v>0</v>
      </c>
      <c r="AL71" s="54">
        <v>0</v>
      </c>
      <c r="AM71" s="54">
        <v>0</v>
      </c>
      <c r="AN71" s="54">
        <v>0</v>
      </c>
      <c r="AO71" s="54">
        <v>0</v>
      </c>
      <c r="AP71" s="54">
        <v>0</v>
      </c>
      <c r="AQ71" s="54">
        <v>0</v>
      </c>
      <c r="AR71" s="54">
        <v>0</v>
      </c>
      <c r="AS71" s="54">
        <v>0</v>
      </c>
      <c r="AT71" s="54">
        <v>0</v>
      </c>
      <c r="AU71" s="54">
        <v>0</v>
      </c>
      <c r="AV71" s="54">
        <v>0</v>
      </c>
      <c r="AW71" s="54">
        <v>0</v>
      </c>
      <c r="AX71" s="54">
        <v>0</v>
      </c>
      <c r="AY71" s="54">
        <v>0</v>
      </c>
      <c r="AZ71" s="54">
        <v>0</v>
      </c>
      <c r="BA71" s="54">
        <f t="shared" si="12"/>
        <v>0</v>
      </c>
      <c r="BB71" s="54">
        <f t="shared" si="13"/>
        <v>0</v>
      </c>
      <c r="BC71" s="54">
        <f t="shared" si="14"/>
        <v>0</v>
      </c>
      <c r="BD71" s="54">
        <f t="shared" si="15"/>
        <v>0</v>
      </c>
      <c r="BE71" s="54">
        <f t="shared" si="16"/>
        <v>0</v>
      </c>
      <c r="BF71" s="54">
        <f t="shared" si="17"/>
        <v>0</v>
      </c>
      <c r="BG71" s="54">
        <f t="shared" si="18"/>
        <v>0</v>
      </c>
    </row>
    <row r="72" spans="1:59" ht="47.25" x14ac:dyDescent="0.25">
      <c r="A72" s="72" t="s">
        <v>107</v>
      </c>
      <c r="B72" s="32" t="s">
        <v>108</v>
      </c>
      <c r="C72" s="76" t="s">
        <v>117</v>
      </c>
      <c r="D72" s="54">
        <f t="shared" si="5"/>
        <v>0</v>
      </c>
      <c r="E72" s="54">
        <f t="shared" si="6"/>
        <v>0</v>
      </c>
      <c r="F72" s="54">
        <f t="shared" si="7"/>
        <v>0</v>
      </c>
      <c r="G72" s="54">
        <f t="shared" si="8"/>
        <v>0</v>
      </c>
      <c r="H72" s="54">
        <f t="shared" si="9"/>
        <v>0</v>
      </c>
      <c r="I72" s="54">
        <f t="shared" si="10"/>
        <v>0</v>
      </c>
      <c r="J72" s="54">
        <f t="shared" si="11"/>
        <v>0</v>
      </c>
      <c r="K72" s="54">
        <v>0</v>
      </c>
      <c r="L72" s="54">
        <v>0</v>
      </c>
      <c r="M72" s="54">
        <v>0</v>
      </c>
      <c r="N72" s="54">
        <v>0</v>
      </c>
      <c r="O72" s="54">
        <v>0</v>
      </c>
      <c r="P72" s="54">
        <v>0</v>
      </c>
      <c r="Q72" s="54">
        <v>0</v>
      </c>
      <c r="R72" s="54">
        <v>0</v>
      </c>
      <c r="S72" s="54">
        <v>0</v>
      </c>
      <c r="T72" s="54">
        <v>0</v>
      </c>
      <c r="U72" s="54">
        <v>0</v>
      </c>
      <c r="V72" s="54">
        <v>0</v>
      </c>
      <c r="W72" s="54">
        <v>0</v>
      </c>
      <c r="X72" s="54">
        <v>0</v>
      </c>
      <c r="Y72" s="54">
        <v>0</v>
      </c>
      <c r="Z72" s="54">
        <v>0</v>
      </c>
      <c r="AA72" s="54">
        <v>0</v>
      </c>
      <c r="AB72" s="54">
        <v>0</v>
      </c>
      <c r="AC72" s="54">
        <v>0</v>
      </c>
      <c r="AD72" s="54">
        <v>0</v>
      </c>
      <c r="AE72" s="54">
        <v>0</v>
      </c>
      <c r="AF72" s="54">
        <v>0</v>
      </c>
      <c r="AG72" s="54">
        <v>0</v>
      </c>
      <c r="AH72" s="54">
        <v>0</v>
      </c>
      <c r="AI72" s="54">
        <v>0</v>
      </c>
      <c r="AJ72" s="54">
        <v>0</v>
      </c>
      <c r="AK72" s="54">
        <v>0</v>
      </c>
      <c r="AL72" s="54">
        <v>0</v>
      </c>
      <c r="AM72" s="54">
        <v>0</v>
      </c>
      <c r="AN72" s="54">
        <v>0</v>
      </c>
      <c r="AO72" s="54">
        <v>0</v>
      </c>
      <c r="AP72" s="54">
        <v>0</v>
      </c>
      <c r="AQ72" s="54">
        <v>0</v>
      </c>
      <c r="AR72" s="54">
        <v>0</v>
      </c>
      <c r="AS72" s="54">
        <v>0</v>
      </c>
      <c r="AT72" s="54">
        <v>0</v>
      </c>
      <c r="AU72" s="54">
        <v>0</v>
      </c>
      <c r="AV72" s="54">
        <v>0</v>
      </c>
      <c r="AW72" s="54">
        <v>0</v>
      </c>
      <c r="AX72" s="54">
        <v>0</v>
      </c>
      <c r="AY72" s="54">
        <v>0</v>
      </c>
      <c r="AZ72" s="54">
        <v>0</v>
      </c>
      <c r="BA72" s="54">
        <f t="shared" si="12"/>
        <v>0</v>
      </c>
      <c r="BB72" s="54">
        <f t="shared" si="13"/>
        <v>0</v>
      </c>
      <c r="BC72" s="54">
        <f t="shared" si="14"/>
        <v>0</v>
      </c>
      <c r="BD72" s="54">
        <f t="shared" si="15"/>
        <v>0</v>
      </c>
      <c r="BE72" s="54">
        <f t="shared" si="16"/>
        <v>0</v>
      </c>
      <c r="BF72" s="54">
        <f t="shared" si="17"/>
        <v>0</v>
      </c>
      <c r="BG72" s="54">
        <f t="shared" si="18"/>
        <v>0</v>
      </c>
    </row>
    <row r="73" spans="1:59" ht="47.25" x14ac:dyDescent="0.25">
      <c r="A73" s="72" t="s">
        <v>109</v>
      </c>
      <c r="B73" s="32" t="s">
        <v>110</v>
      </c>
      <c r="C73" s="76" t="s">
        <v>117</v>
      </c>
      <c r="D73" s="54">
        <f t="shared" si="5"/>
        <v>0</v>
      </c>
      <c r="E73" s="54">
        <f t="shared" si="6"/>
        <v>0</v>
      </c>
      <c r="F73" s="54">
        <f t="shared" si="7"/>
        <v>0</v>
      </c>
      <c r="G73" s="54">
        <f t="shared" si="8"/>
        <v>0</v>
      </c>
      <c r="H73" s="54">
        <f t="shared" si="9"/>
        <v>0</v>
      </c>
      <c r="I73" s="54">
        <f t="shared" si="10"/>
        <v>0</v>
      </c>
      <c r="J73" s="54">
        <f t="shared" si="11"/>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4">
        <v>0</v>
      </c>
      <c r="AP73" s="54">
        <v>0</v>
      </c>
      <c r="AQ73" s="54">
        <v>0</v>
      </c>
      <c r="AR73" s="54">
        <v>0</v>
      </c>
      <c r="AS73" s="54">
        <v>0</v>
      </c>
      <c r="AT73" s="54">
        <v>0</v>
      </c>
      <c r="AU73" s="54">
        <v>0</v>
      </c>
      <c r="AV73" s="54">
        <v>0</v>
      </c>
      <c r="AW73" s="54">
        <v>0</v>
      </c>
      <c r="AX73" s="54">
        <v>0</v>
      </c>
      <c r="AY73" s="54">
        <v>0</v>
      </c>
      <c r="AZ73" s="54">
        <v>0</v>
      </c>
      <c r="BA73" s="54">
        <f t="shared" si="12"/>
        <v>0</v>
      </c>
      <c r="BB73" s="54">
        <f t="shared" si="13"/>
        <v>0</v>
      </c>
      <c r="BC73" s="54">
        <f t="shared" si="14"/>
        <v>0</v>
      </c>
      <c r="BD73" s="54">
        <f t="shared" si="15"/>
        <v>0</v>
      </c>
      <c r="BE73" s="54">
        <f t="shared" si="16"/>
        <v>0</v>
      </c>
      <c r="BF73" s="54">
        <f t="shared" si="17"/>
        <v>0</v>
      </c>
      <c r="BG73" s="54">
        <f t="shared" si="18"/>
        <v>0</v>
      </c>
    </row>
    <row r="74" spans="1:59" ht="31.5" x14ac:dyDescent="0.25">
      <c r="A74" s="72" t="s">
        <v>111</v>
      </c>
      <c r="B74" s="32" t="s">
        <v>112</v>
      </c>
      <c r="C74" s="76" t="s">
        <v>117</v>
      </c>
      <c r="D74" s="54">
        <f t="shared" si="5"/>
        <v>0.25</v>
      </c>
      <c r="E74" s="54">
        <f t="shared" si="6"/>
        <v>0</v>
      </c>
      <c r="F74" s="54">
        <f t="shared" si="7"/>
        <v>0.39</v>
      </c>
      <c r="G74" s="54">
        <f t="shared" si="8"/>
        <v>0</v>
      </c>
      <c r="H74" s="54">
        <f t="shared" si="9"/>
        <v>0.12</v>
      </c>
      <c r="I74" s="54">
        <f t="shared" si="10"/>
        <v>0</v>
      </c>
      <c r="J74" s="54">
        <f t="shared" si="11"/>
        <v>0</v>
      </c>
      <c r="K74" s="54">
        <f>K75</f>
        <v>0.25</v>
      </c>
      <c r="L74" s="54">
        <f t="shared" ref="L74:P74" si="36">L75</f>
        <v>0</v>
      </c>
      <c r="M74" s="54">
        <v>0.39</v>
      </c>
      <c r="N74" s="54">
        <f t="shared" si="36"/>
        <v>0</v>
      </c>
      <c r="O74" s="54">
        <f t="shared" si="36"/>
        <v>0.12</v>
      </c>
      <c r="P74" s="54">
        <f t="shared" si="36"/>
        <v>0</v>
      </c>
      <c r="Q74" s="54">
        <v>0</v>
      </c>
      <c r="R74" s="54">
        <v>0</v>
      </c>
      <c r="S74" s="54">
        <v>0</v>
      </c>
      <c r="T74" s="54">
        <v>0</v>
      </c>
      <c r="U74" s="54">
        <v>0</v>
      </c>
      <c r="V74" s="54">
        <v>0</v>
      </c>
      <c r="W74" s="54">
        <v>0</v>
      </c>
      <c r="X74" s="54">
        <v>0</v>
      </c>
      <c r="Y74" s="54">
        <v>0</v>
      </c>
      <c r="Z74" s="54">
        <v>0</v>
      </c>
      <c r="AA74" s="54">
        <v>0</v>
      </c>
      <c r="AB74" s="54">
        <v>0</v>
      </c>
      <c r="AC74" s="54">
        <v>0</v>
      </c>
      <c r="AD74" s="54">
        <v>0</v>
      </c>
      <c r="AE74" s="54">
        <v>0</v>
      </c>
      <c r="AF74" s="54">
        <v>0</v>
      </c>
      <c r="AG74" s="54">
        <v>0</v>
      </c>
      <c r="AH74" s="54">
        <v>0</v>
      </c>
      <c r="AI74" s="54">
        <v>0</v>
      </c>
      <c r="AJ74" s="54">
        <v>0</v>
      </c>
      <c r="AK74" s="54">
        <v>0</v>
      </c>
      <c r="AL74" s="54">
        <v>0</v>
      </c>
      <c r="AM74" s="54">
        <v>0</v>
      </c>
      <c r="AN74" s="54">
        <v>0</v>
      </c>
      <c r="AO74" s="54">
        <v>0</v>
      </c>
      <c r="AP74" s="54">
        <v>0</v>
      </c>
      <c r="AQ74" s="54">
        <v>0</v>
      </c>
      <c r="AR74" s="54">
        <v>0</v>
      </c>
      <c r="AS74" s="54">
        <v>0</v>
      </c>
      <c r="AT74" s="54">
        <v>0</v>
      </c>
      <c r="AU74" s="54">
        <v>0</v>
      </c>
      <c r="AV74" s="54">
        <v>0</v>
      </c>
      <c r="AW74" s="54">
        <v>0</v>
      </c>
      <c r="AX74" s="54">
        <v>0</v>
      </c>
      <c r="AY74" s="54">
        <v>0</v>
      </c>
      <c r="AZ74" s="54">
        <v>0</v>
      </c>
      <c r="BA74" s="54">
        <f t="shared" si="12"/>
        <v>0.25</v>
      </c>
      <c r="BB74" s="54">
        <f t="shared" si="13"/>
        <v>0</v>
      </c>
      <c r="BC74" s="54">
        <f t="shared" si="14"/>
        <v>0.39</v>
      </c>
      <c r="BD74" s="54">
        <f t="shared" si="15"/>
        <v>0</v>
      </c>
      <c r="BE74" s="54">
        <f t="shared" si="16"/>
        <v>0.12</v>
      </c>
      <c r="BF74" s="54">
        <f t="shared" si="17"/>
        <v>0</v>
      </c>
      <c r="BG74" s="54">
        <f t="shared" si="18"/>
        <v>0</v>
      </c>
    </row>
    <row r="75" spans="1:59" ht="47.25" x14ac:dyDescent="0.25">
      <c r="A75" s="72" t="s">
        <v>111</v>
      </c>
      <c r="B75" s="32" t="s">
        <v>500</v>
      </c>
      <c r="C75" s="73" t="s">
        <v>501</v>
      </c>
      <c r="D75" s="54">
        <f t="shared" si="5"/>
        <v>0.25</v>
      </c>
      <c r="E75" s="54">
        <f t="shared" si="6"/>
        <v>0</v>
      </c>
      <c r="F75" s="54">
        <f t="shared" si="7"/>
        <v>0.39</v>
      </c>
      <c r="G75" s="54">
        <f t="shared" si="8"/>
        <v>0</v>
      </c>
      <c r="H75" s="54">
        <f t="shared" si="9"/>
        <v>0.12</v>
      </c>
      <c r="I75" s="54">
        <f t="shared" si="10"/>
        <v>0</v>
      </c>
      <c r="J75" s="54">
        <f t="shared" si="11"/>
        <v>0</v>
      </c>
      <c r="K75" s="54">
        <v>0.25</v>
      </c>
      <c r="L75" s="54">
        <v>0</v>
      </c>
      <c r="M75" s="54">
        <f>M74</f>
        <v>0.39</v>
      </c>
      <c r="N75" s="54">
        <v>0</v>
      </c>
      <c r="O75" s="54">
        <v>0.12</v>
      </c>
      <c r="P75" s="54">
        <v>0</v>
      </c>
      <c r="Q75" s="54">
        <v>0</v>
      </c>
      <c r="R75" s="54">
        <v>0</v>
      </c>
      <c r="S75" s="54">
        <v>0</v>
      </c>
      <c r="T75" s="54">
        <v>0</v>
      </c>
      <c r="U75" s="54">
        <v>0</v>
      </c>
      <c r="V75" s="54">
        <v>0</v>
      </c>
      <c r="W75" s="54">
        <v>0</v>
      </c>
      <c r="X75" s="54">
        <v>0</v>
      </c>
      <c r="Y75" s="54">
        <v>0</v>
      </c>
      <c r="Z75" s="54">
        <v>0</v>
      </c>
      <c r="AA75" s="54">
        <v>0</v>
      </c>
      <c r="AB75" s="54">
        <v>0</v>
      </c>
      <c r="AC75" s="54">
        <v>0</v>
      </c>
      <c r="AD75" s="54">
        <v>0</v>
      </c>
      <c r="AE75" s="54">
        <v>0</v>
      </c>
      <c r="AF75" s="54">
        <v>0</v>
      </c>
      <c r="AG75" s="54">
        <v>0</v>
      </c>
      <c r="AH75" s="54">
        <v>0</v>
      </c>
      <c r="AI75" s="54">
        <v>0</v>
      </c>
      <c r="AJ75" s="54">
        <v>0</v>
      </c>
      <c r="AK75" s="54">
        <v>0</v>
      </c>
      <c r="AL75" s="54">
        <v>0</v>
      </c>
      <c r="AM75" s="54">
        <v>0</v>
      </c>
      <c r="AN75" s="54">
        <v>0</v>
      </c>
      <c r="AO75" s="54">
        <v>0</v>
      </c>
      <c r="AP75" s="54">
        <v>0</v>
      </c>
      <c r="AQ75" s="54">
        <v>0</v>
      </c>
      <c r="AR75" s="54">
        <v>0</v>
      </c>
      <c r="AS75" s="54">
        <v>0</v>
      </c>
      <c r="AT75" s="54">
        <v>0</v>
      </c>
      <c r="AU75" s="54">
        <v>0</v>
      </c>
      <c r="AV75" s="54">
        <v>0</v>
      </c>
      <c r="AW75" s="54">
        <v>0</v>
      </c>
      <c r="AX75" s="54">
        <v>0</v>
      </c>
      <c r="AY75" s="54">
        <v>0</v>
      </c>
      <c r="AZ75" s="54">
        <v>0</v>
      </c>
      <c r="BA75" s="54">
        <f t="shared" si="12"/>
        <v>0.25</v>
      </c>
      <c r="BB75" s="54">
        <f t="shared" si="13"/>
        <v>0</v>
      </c>
      <c r="BC75" s="54">
        <f t="shared" si="14"/>
        <v>0.39</v>
      </c>
      <c r="BD75" s="54">
        <f t="shared" si="15"/>
        <v>0</v>
      </c>
      <c r="BE75" s="54">
        <f t="shared" si="16"/>
        <v>0.12</v>
      </c>
      <c r="BF75" s="54">
        <f t="shared" si="17"/>
        <v>0</v>
      </c>
      <c r="BG75" s="54">
        <f t="shared" si="18"/>
        <v>0</v>
      </c>
    </row>
    <row r="76" spans="1:59" ht="31.5" x14ac:dyDescent="0.25">
      <c r="A76" s="72" t="s">
        <v>113</v>
      </c>
      <c r="B76" s="32" t="s">
        <v>114</v>
      </c>
      <c r="C76" s="76" t="s">
        <v>117</v>
      </c>
      <c r="D76" s="54">
        <f t="shared" si="5"/>
        <v>0</v>
      </c>
      <c r="E76" s="54">
        <f t="shared" si="6"/>
        <v>0</v>
      </c>
      <c r="F76" s="54">
        <f t="shared" si="7"/>
        <v>0</v>
      </c>
      <c r="G76" s="54">
        <f t="shared" si="8"/>
        <v>0</v>
      </c>
      <c r="H76" s="54">
        <f t="shared" si="9"/>
        <v>0</v>
      </c>
      <c r="I76" s="54">
        <f t="shared" si="10"/>
        <v>0</v>
      </c>
      <c r="J76" s="54">
        <f t="shared" si="11"/>
        <v>0</v>
      </c>
      <c r="K76" s="54">
        <v>0</v>
      </c>
      <c r="L76" s="54">
        <v>0</v>
      </c>
      <c r="M76" s="54">
        <v>0</v>
      </c>
      <c r="N76" s="54">
        <v>0</v>
      </c>
      <c r="O76" s="54">
        <v>0</v>
      </c>
      <c r="P76" s="54">
        <v>0</v>
      </c>
      <c r="Q76" s="54">
        <v>0</v>
      </c>
      <c r="R76" s="54">
        <v>0</v>
      </c>
      <c r="S76" s="54">
        <v>0</v>
      </c>
      <c r="T76" s="54">
        <v>0</v>
      </c>
      <c r="U76" s="54">
        <v>0</v>
      </c>
      <c r="V76" s="54">
        <v>0</v>
      </c>
      <c r="W76" s="54">
        <v>0</v>
      </c>
      <c r="X76" s="54">
        <v>0</v>
      </c>
      <c r="Y76" s="54">
        <v>0</v>
      </c>
      <c r="Z76" s="54">
        <v>0</v>
      </c>
      <c r="AA76" s="54">
        <v>0</v>
      </c>
      <c r="AB76" s="54">
        <v>0</v>
      </c>
      <c r="AC76" s="54">
        <v>0</v>
      </c>
      <c r="AD76" s="54">
        <v>0</v>
      </c>
      <c r="AE76" s="54">
        <v>0</v>
      </c>
      <c r="AF76" s="54">
        <v>0</v>
      </c>
      <c r="AG76" s="54">
        <v>0</v>
      </c>
      <c r="AH76" s="54">
        <v>0</v>
      </c>
      <c r="AI76" s="54">
        <v>0</v>
      </c>
      <c r="AJ76" s="54">
        <v>0</v>
      </c>
      <c r="AK76" s="54">
        <v>0</v>
      </c>
      <c r="AL76" s="54">
        <v>0</v>
      </c>
      <c r="AM76" s="54">
        <v>0</v>
      </c>
      <c r="AN76" s="54">
        <v>0</v>
      </c>
      <c r="AO76" s="54">
        <v>0</v>
      </c>
      <c r="AP76" s="54">
        <v>0</v>
      </c>
      <c r="AQ76" s="54">
        <v>0</v>
      </c>
      <c r="AR76" s="54">
        <v>0</v>
      </c>
      <c r="AS76" s="54">
        <v>0</v>
      </c>
      <c r="AT76" s="54">
        <v>0</v>
      </c>
      <c r="AU76" s="54">
        <v>0</v>
      </c>
      <c r="AV76" s="54">
        <v>0</v>
      </c>
      <c r="AW76" s="54">
        <v>0</v>
      </c>
      <c r="AX76" s="54">
        <v>0</v>
      </c>
      <c r="AY76" s="54">
        <v>0</v>
      </c>
      <c r="AZ76" s="54">
        <v>0</v>
      </c>
      <c r="BA76" s="54">
        <f t="shared" si="12"/>
        <v>0</v>
      </c>
      <c r="BB76" s="54">
        <f t="shared" si="13"/>
        <v>0</v>
      </c>
      <c r="BC76" s="54">
        <f t="shared" si="14"/>
        <v>0</v>
      </c>
      <c r="BD76" s="54">
        <f t="shared" si="15"/>
        <v>0</v>
      </c>
      <c r="BE76" s="54">
        <f t="shared" si="16"/>
        <v>0</v>
      </c>
      <c r="BF76" s="54">
        <f t="shared" si="17"/>
        <v>0</v>
      </c>
      <c r="BG76" s="54">
        <f t="shared" si="18"/>
        <v>0</v>
      </c>
    </row>
    <row r="77" spans="1:59" x14ac:dyDescent="0.25">
      <c r="A77" s="72" t="s">
        <v>115</v>
      </c>
      <c r="B77" s="32" t="s">
        <v>116</v>
      </c>
      <c r="C77" s="76" t="s">
        <v>117</v>
      </c>
      <c r="D77" s="54">
        <f t="shared" si="5"/>
        <v>0</v>
      </c>
      <c r="E77" s="54">
        <f t="shared" si="6"/>
        <v>0</v>
      </c>
      <c r="F77" s="54">
        <f t="shared" si="7"/>
        <v>0</v>
      </c>
      <c r="G77" s="54">
        <f t="shared" si="8"/>
        <v>0</v>
      </c>
      <c r="H77" s="54">
        <f t="shared" si="9"/>
        <v>0</v>
      </c>
      <c r="I77" s="54">
        <f t="shared" si="10"/>
        <v>0</v>
      </c>
      <c r="J77" s="54">
        <f t="shared" si="11"/>
        <v>9</v>
      </c>
      <c r="K77" s="54">
        <v>0</v>
      </c>
      <c r="L77" s="54">
        <v>0</v>
      </c>
      <c r="M77" s="54">
        <v>0</v>
      </c>
      <c r="N77" s="54">
        <v>0</v>
      </c>
      <c r="O77" s="54">
        <v>0</v>
      </c>
      <c r="P77" s="54">
        <v>0</v>
      </c>
      <c r="Q77" s="54">
        <f>Q78+Q80</f>
        <v>1</v>
      </c>
      <c r="R77" s="54">
        <v>0</v>
      </c>
      <c r="S77" s="54">
        <v>0</v>
      </c>
      <c r="T77" s="54">
        <v>0</v>
      </c>
      <c r="U77" s="54">
        <v>0</v>
      </c>
      <c r="V77" s="54">
        <v>0</v>
      </c>
      <c r="W77" s="54">
        <v>0</v>
      </c>
      <c r="X77" s="54">
        <f>X78+X80</f>
        <v>1</v>
      </c>
      <c r="Y77" s="54">
        <v>0</v>
      </c>
      <c r="Z77" s="54">
        <v>0</v>
      </c>
      <c r="AA77" s="54">
        <v>0</v>
      </c>
      <c r="AB77" s="54">
        <v>0</v>
      </c>
      <c r="AC77" s="54">
        <v>0</v>
      </c>
      <c r="AD77" s="54">
        <v>0</v>
      </c>
      <c r="AE77" s="54">
        <f>AE78+AE80</f>
        <v>4</v>
      </c>
      <c r="AF77" s="54">
        <v>0</v>
      </c>
      <c r="AG77" s="54">
        <v>0</v>
      </c>
      <c r="AH77" s="54">
        <v>0</v>
      </c>
      <c r="AI77" s="54">
        <v>0</v>
      </c>
      <c r="AJ77" s="54">
        <v>0</v>
      </c>
      <c r="AK77" s="54">
        <v>0</v>
      </c>
      <c r="AL77" s="54">
        <f>AL78+AL80+AL79</f>
        <v>3</v>
      </c>
      <c r="AM77" s="54">
        <v>0</v>
      </c>
      <c r="AN77" s="54">
        <v>0</v>
      </c>
      <c r="AO77" s="54">
        <v>0</v>
      </c>
      <c r="AP77" s="54">
        <v>0</v>
      </c>
      <c r="AQ77" s="54">
        <v>0</v>
      </c>
      <c r="AR77" s="54">
        <v>0</v>
      </c>
      <c r="AS77" s="54">
        <v>0</v>
      </c>
      <c r="AT77" s="54">
        <v>0</v>
      </c>
      <c r="AU77" s="54">
        <v>0</v>
      </c>
      <c r="AV77" s="54">
        <v>0</v>
      </c>
      <c r="AW77" s="54">
        <v>0</v>
      </c>
      <c r="AX77" s="54">
        <v>0</v>
      </c>
      <c r="AY77" s="54">
        <v>0</v>
      </c>
      <c r="AZ77" s="54">
        <v>0</v>
      </c>
      <c r="BA77" s="54">
        <f t="shared" si="12"/>
        <v>0</v>
      </c>
      <c r="BB77" s="54">
        <f t="shared" si="13"/>
        <v>0</v>
      </c>
      <c r="BC77" s="54">
        <f t="shared" si="14"/>
        <v>0</v>
      </c>
      <c r="BD77" s="54">
        <f t="shared" si="15"/>
        <v>0</v>
      </c>
      <c r="BE77" s="54">
        <f t="shared" si="16"/>
        <v>0</v>
      </c>
      <c r="BF77" s="54">
        <f t="shared" si="17"/>
        <v>0</v>
      </c>
      <c r="BG77" s="54">
        <f t="shared" si="18"/>
        <v>9</v>
      </c>
    </row>
    <row r="78" spans="1:59" ht="78.75" x14ac:dyDescent="0.25">
      <c r="A78" s="72" t="s">
        <v>115</v>
      </c>
      <c r="B78" s="32" t="s">
        <v>502</v>
      </c>
      <c r="C78" s="73" t="s">
        <v>503</v>
      </c>
      <c r="D78" s="54">
        <f t="shared" si="5"/>
        <v>0</v>
      </c>
      <c r="E78" s="54">
        <f t="shared" si="6"/>
        <v>0</v>
      </c>
      <c r="F78" s="54">
        <f t="shared" si="7"/>
        <v>0</v>
      </c>
      <c r="G78" s="54">
        <f t="shared" si="8"/>
        <v>0</v>
      </c>
      <c r="H78" s="54">
        <f t="shared" si="9"/>
        <v>0</v>
      </c>
      <c r="I78" s="54">
        <f t="shared" si="10"/>
        <v>0</v>
      </c>
      <c r="J78" s="54">
        <f t="shared" si="11"/>
        <v>1</v>
      </c>
      <c r="K78" s="54">
        <v>0</v>
      </c>
      <c r="L78" s="54">
        <v>0</v>
      </c>
      <c r="M78" s="54">
        <v>0</v>
      </c>
      <c r="N78" s="54">
        <v>0</v>
      </c>
      <c r="O78" s="54">
        <v>0</v>
      </c>
      <c r="P78" s="54">
        <v>0</v>
      </c>
      <c r="Q78" s="54">
        <v>1</v>
      </c>
      <c r="R78" s="54">
        <v>0</v>
      </c>
      <c r="S78" s="54">
        <v>0</v>
      </c>
      <c r="T78" s="54">
        <v>0</v>
      </c>
      <c r="U78" s="54">
        <v>0</v>
      </c>
      <c r="V78" s="54">
        <v>0</v>
      </c>
      <c r="W78" s="54">
        <v>0</v>
      </c>
      <c r="X78" s="54">
        <v>0</v>
      </c>
      <c r="Y78" s="54">
        <v>0</v>
      </c>
      <c r="Z78" s="54">
        <v>0</v>
      </c>
      <c r="AA78" s="54">
        <v>0</v>
      </c>
      <c r="AB78" s="54">
        <v>0</v>
      </c>
      <c r="AC78" s="54">
        <v>0</v>
      </c>
      <c r="AD78" s="54">
        <v>0</v>
      </c>
      <c r="AE78" s="54">
        <v>0</v>
      </c>
      <c r="AF78" s="54">
        <v>0</v>
      </c>
      <c r="AG78" s="54">
        <v>0</v>
      </c>
      <c r="AH78" s="54">
        <v>0</v>
      </c>
      <c r="AI78" s="54">
        <v>0</v>
      </c>
      <c r="AJ78" s="54">
        <v>0</v>
      </c>
      <c r="AK78" s="54">
        <v>0</v>
      </c>
      <c r="AL78" s="54">
        <v>0</v>
      </c>
      <c r="AM78" s="54">
        <v>0</v>
      </c>
      <c r="AN78" s="54">
        <v>0</v>
      </c>
      <c r="AO78" s="54">
        <v>0</v>
      </c>
      <c r="AP78" s="54">
        <v>0</v>
      </c>
      <c r="AQ78" s="54">
        <v>0</v>
      </c>
      <c r="AR78" s="54">
        <v>0</v>
      </c>
      <c r="AS78" s="54">
        <v>0</v>
      </c>
      <c r="AT78" s="54">
        <v>0</v>
      </c>
      <c r="AU78" s="54">
        <v>0</v>
      </c>
      <c r="AV78" s="54">
        <v>0</v>
      </c>
      <c r="AW78" s="54">
        <v>0</v>
      </c>
      <c r="AX78" s="54">
        <v>0</v>
      </c>
      <c r="AY78" s="54">
        <v>0</v>
      </c>
      <c r="AZ78" s="54">
        <v>0</v>
      </c>
      <c r="BA78" s="54">
        <f t="shared" si="12"/>
        <v>0</v>
      </c>
      <c r="BB78" s="54">
        <f t="shared" si="13"/>
        <v>0</v>
      </c>
      <c r="BC78" s="54">
        <f t="shared" si="14"/>
        <v>0</v>
      </c>
      <c r="BD78" s="54">
        <f t="shared" si="15"/>
        <v>0</v>
      </c>
      <c r="BE78" s="54">
        <f t="shared" si="16"/>
        <v>0</v>
      </c>
      <c r="BF78" s="54">
        <f t="shared" si="17"/>
        <v>0</v>
      </c>
      <c r="BG78" s="54">
        <f t="shared" si="18"/>
        <v>1</v>
      </c>
    </row>
    <row r="79" spans="1:59" ht="94.5" x14ac:dyDescent="0.25">
      <c r="A79" s="72" t="s">
        <v>115</v>
      </c>
      <c r="B79" s="32" t="s">
        <v>504</v>
      </c>
      <c r="C79" s="73" t="s">
        <v>505</v>
      </c>
      <c r="D79" s="54">
        <f t="shared" si="5"/>
        <v>0</v>
      </c>
      <c r="E79" s="54">
        <f t="shared" si="6"/>
        <v>0</v>
      </c>
      <c r="F79" s="54">
        <f t="shared" si="7"/>
        <v>0</v>
      </c>
      <c r="G79" s="54">
        <f t="shared" si="8"/>
        <v>0</v>
      </c>
      <c r="H79" s="54">
        <f t="shared" si="9"/>
        <v>0</v>
      </c>
      <c r="I79" s="54">
        <f t="shared" si="10"/>
        <v>0</v>
      </c>
      <c r="J79" s="54">
        <f t="shared" si="11"/>
        <v>1</v>
      </c>
      <c r="K79" s="54">
        <v>0</v>
      </c>
      <c r="L79" s="54">
        <v>0</v>
      </c>
      <c r="M79" s="54">
        <v>0</v>
      </c>
      <c r="N79" s="54">
        <v>0</v>
      </c>
      <c r="O79" s="54">
        <v>0</v>
      </c>
      <c r="P79" s="54">
        <v>0</v>
      </c>
      <c r="Q79" s="54">
        <v>0</v>
      </c>
      <c r="R79" s="54">
        <v>0</v>
      </c>
      <c r="S79" s="54">
        <v>0</v>
      </c>
      <c r="T79" s="54">
        <v>0</v>
      </c>
      <c r="U79" s="54">
        <v>0</v>
      </c>
      <c r="V79" s="54">
        <v>0</v>
      </c>
      <c r="W79" s="54">
        <v>0</v>
      </c>
      <c r="X79" s="54">
        <v>0</v>
      </c>
      <c r="Y79" s="54">
        <v>0</v>
      </c>
      <c r="Z79" s="54">
        <v>0</v>
      </c>
      <c r="AA79" s="54">
        <v>0</v>
      </c>
      <c r="AB79" s="54">
        <v>0</v>
      </c>
      <c r="AC79" s="54">
        <v>0</v>
      </c>
      <c r="AD79" s="54">
        <v>0</v>
      </c>
      <c r="AE79" s="54">
        <v>0</v>
      </c>
      <c r="AF79" s="54">
        <v>0</v>
      </c>
      <c r="AG79" s="54">
        <v>0</v>
      </c>
      <c r="AH79" s="54">
        <v>0</v>
      </c>
      <c r="AI79" s="54">
        <v>0</v>
      </c>
      <c r="AJ79" s="54">
        <v>0</v>
      </c>
      <c r="AK79" s="54">
        <v>0</v>
      </c>
      <c r="AL79" s="54">
        <v>1</v>
      </c>
      <c r="AM79" s="54">
        <v>0</v>
      </c>
      <c r="AN79" s="54">
        <v>0</v>
      </c>
      <c r="AO79" s="54">
        <v>0</v>
      </c>
      <c r="AP79" s="54">
        <v>0</v>
      </c>
      <c r="AQ79" s="54">
        <v>0</v>
      </c>
      <c r="AR79" s="54">
        <v>0</v>
      </c>
      <c r="AS79" s="54">
        <v>0</v>
      </c>
      <c r="AT79" s="54">
        <v>0</v>
      </c>
      <c r="AU79" s="54">
        <v>0</v>
      </c>
      <c r="AV79" s="54">
        <v>0</v>
      </c>
      <c r="AW79" s="54">
        <v>0</v>
      </c>
      <c r="AX79" s="54">
        <v>0</v>
      </c>
      <c r="AY79" s="54">
        <v>0</v>
      </c>
      <c r="AZ79" s="54">
        <v>0</v>
      </c>
      <c r="BA79" s="54">
        <f t="shared" si="12"/>
        <v>0</v>
      </c>
      <c r="BB79" s="54">
        <f t="shared" si="13"/>
        <v>0</v>
      </c>
      <c r="BC79" s="54">
        <f t="shared" si="14"/>
        <v>0</v>
      </c>
      <c r="BD79" s="54">
        <f t="shared" si="15"/>
        <v>0</v>
      </c>
      <c r="BE79" s="54">
        <f t="shared" si="16"/>
        <v>0</v>
      </c>
      <c r="BF79" s="54">
        <f t="shared" si="17"/>
        <v>0</v>
      </c>
      <c r="BG79" s="54">
        <f t="shared" si="18"/>
        <v>1</v>
      </c>
    </row>
    <row r="80" spans="1:59" ht="31.5" x14ac:dyDescent="0.25">
      <c r="A80" s="72" t="s">
        <v>115</v>
      </c>
      <c r="B80" s="32" t="s">
        <v>506</v>
      </c>
      <c r="C80" s="73" t="s">
        <v>507</v>
      </c>
      <c r="D80" s="54">
        <f t="shared" si="5"/>
        <v>0</v>
      </c>
      <c r="E80" s="54">
        <f t="shared" si="6"/>
        <v>0</v>
      </c>
      <c r="F80" s="54">
        <f t="shared" si="7"/>
        <v>0</v>
      </c>
      <c r="G80" s="54">
        <f t="shared" si="8"/>
        <v>0</v>
      </c>
      <c r="H80" s="54">
        <f t="shared" si="9"/>
        <v>0</v>
      </c>
      <c r="I80" s="54">
        <f t="shared" si="10"/>
        <v>0</v>
      </c>
      <c r="J80" s="54">
        <f t="shared" si="11"/>
        <v>7</v>
      </c>
      <c r="K80" s="54">
        <v>0</v>
      </c>
      <c r="L80" s="54">
        <v>0</v>
      </c>
      <c r="M80" s="54">
        <v>0</v>
      </c>
      <c r="N80" s="54">
        <v>0</v>
      </c>
      <c r="O80" s="54">
        <v>0</v>
      </c>
      <c r="P80" s="54">
        <v>0</v>
      </c>
      <c r="Q80" s="54">
        <v>0</v>
      </c>
      <c r="R80" s="54">
        <v>0</v>
      </c>
      <c r="S80" s="54">
        <v>0</v>
      </c>
      <c r="T80" s="54">
        <v>0</v>
      </c>
      <c r="U80" s="54">
        <v>0</v>
      </c>
      <c r="V80" s="54">
        <v>0</v>
      </c>
      <c r="W80" s="54">
        <v>0</v>
      </c>
      <c r="X80" s="54">
        <v>1</v>
      </c>
      <c r="Y80" s="54">
        <v>0</v>
      </c>
      <c r="Z80" s="54">
        <v>0</v>
      </c>
      <c r="AA80" s="54">
        <v>0</v>
      </c>
      <c r="AB80" s="54">
        <v>0</v>
      </c>
      <c r="AC80" s="54">
        <v>0</v>
      </c>
      <c r="AD80" s="54">
        <v>0</v>
      </c>
      <c r="AE80" s="54">
        <v>4</v>
      </c>
      <c r="AF80" s="54">
        <v>0</v>
      </c>
      <c r="AG80" s="54">
        <v>0</v>
      </c>
      <c r="AH80" s="54">
        <v>0</v>
      </c>
      <c r="AI80" s="54">
        <v>0</v>
      </c>
      <c r="AJ80" s="54">
        <v>0</v>
      </c>
      <c r="AK80" s="54">
        <v>0</v>
      </c>
      <c r="AL80" s="54">
        <v>2</v>
      </c>
      <c r="AM80" s="54">
        <v>0</v>
      </c>
      <c r="AN80" s="54">
        <v>0</v>
      </c>
      <c r="AO80" s="54">
        <v>0</v>
      </c>
      <c r="AP80" s="54">
        <v>0</v>
      </c>
      <c r="AQ80" s="54">
        <v>0</v>
      </c>
      <c r="AR80" s="54">
        <v>0</v>
      </c>
      <c r="AS80" s="54">
        <v>0</v>
      </c>
      <c r="AT80" s="54">
        <v>0</v>
      </c>
      <c r="AU80" s="54">
        <v>0</v>
      </c>
      <c r="AV80" s="54">
        <v>0</v>
      </c>
      <c r="AW80" s="54">
        <v>0</v>
      </c>
      <c r="AX80" s="54">
        <v>0</v>
      </c>
      <c r="AY80" s="54">
        <v>0</v>
      </c>
      <c r="AZ80" s="54">
        <v>0</v>
      </c>
      <c r="BA80" s="54">
        <f t="shared" si="12"/>
        <v>0</v>
      </c>
      <c r="BB80" s="54">
        <f t="shared" si="13"/>
        <v>0</v>
      </c>
      <c r="BC80" s="54">
        <f t="shared" si="14"/>
        <v>0</v>
      </c>
      <c r="BD80" s="54">
        <f t="shared" si="15"/>
        <v>0</v>
      </c>
      <c r="BE80" s="54">
        <f t="shared" si="16"/>
        <v>0</v>
      </c>
      <c r="BF80" s="54">
        <f t="shared" si="17"/>
        <v>0</v>
      </c>
      <c r="BG80" s="54">
        <f t="shared" si="18"/>
        <v>7</v>
      </c>
    </row>
  </sheetData>
  <mergeCells count="26">
    <mergeCell ref="AY2:BG2"/>
    <mergeCell ref="AM17:AS17"/>
    <mergeCell ref="AM18:AS18"/>
    <mergeCell ref="AT17:AZ17"/>
    <mergeCell ref="AT18:AZ18"/>
    <mergeCell ref="K16:BG16"/>
    <mergeCell ref="A10:BG10"/>
    <mergeCell ref="A11:BG11"/>
    <mergeCell ref="A13:BG13"/>
    <mergeCell ref="D18:J18"/>
    <mergeCell ref="BA17:BG17"/>
    <mergeCell ref="BA18:BG18"/>
    <mergeCell ref="K18:Q18"/>
    <mergeCell ref="A16:A19"/>
    <mergeCell ref="R18:X18"/>
    <mergeCell ref="A14:AE14"/>
    <mergeCell ref="AF17:AL17"/>
    <mergeCell ref="AF18:AL18"/>
    <mergeCell ref="A15:J15"/>
    <mergeCell ref="R17:X17"/>
    <mergeCell ref="Y18:AE18"/>
    <mergeCell ref="B16:B19"/>
    <mergeCell ref="C16:C19"/>
    <mergeCell ref="D16:J17"/>
    <mergeCell ref="K17:Q17"/>
    <mergeCell ref="Y17:AE17"/>
  </mergeCells>
  <phoneticPr fontId="21" type="noConversion"/>
  <printOptions horizontalCentered="1"/>
  <pageMargins left="0.70866141732283472" right="0.70866141732283472" top="0.74803149606299213" bottom="0.74803149606299213" header="0.31496062992125984" footer="0.31496062992125984"/>
  <pageSetup paperSize="8" scale="25" fitToHeight="0"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5"/>
  <sheetViews>
    <sheetView view="pageBreakPreview" zoomScale="80" zoomScaleNormal="70" zoomScaleSheetLayoutView="80" workbookViewId="0">
      <selection activeCell="C99" sqref="C99"/>
    </sheetView>
  </sheetViews>
  <sheetFormatPr defaultColWidth="9.140625" defaultRowHeight="15" x14ac:dyDescent="0.25"/>
  <cols>
    <col min="1" max="1" width="13" style="55" customWidth="1"/>
    <col min="2" max="2" width="69.140625" style="55" customWidth="1"/>
    <col min="3" max="5" width="21.5703125" style="57" customWidth="1"/>
    <col min="6" max="9" width="21.5703125" style="55" customWidth="1"/>
    <col min="10" max="16384" width="9.140625" style="55"/>
  </cols>
  <sheetData>
    <row r="1" spans="1:19" x14ac:dyDescent="0.25">
      <c r="D1" s="50"/>
      <c r="E1" s="50"/>
      <c r="F1" s="50" t="s">
        <v>368</v>
      </c>
    </row>
    <row r="2" spans="1:19" ht="15.75" customHeight="1" x14ac:dyDescent="0.25">
      <c r="D2" s="49"/>
      <c r="E2" s="49"/>
      <c r="F2" s="151" t="str">
        <f>'7'!AY2</f>
        <v>к распоряжению комитета по топливно-энергетическому комплексу Ленинградской области</v>
      </c>
      <c r="G2" s="151"/>
      <c r="H2" s="151"/>
      <c r="I2" s="151"/>
    </row>
    <row r="3" spans="1:19" ht="15.75" customHeight="1" x14ac:dyDescent="0.25">
      <c r="D3" s="49"/>
      <c r="E3" s="49"/>
      <c r="F3" s="125"/>
      <c r="G3" s="125"/>
      <c r="H3" s="125"/>
      <c r="I3" s="125"/>
    </row>
    <row r="4" spans="1:19" ht="15.75" customHeight="1" x14ac:dyDescent="0.25">
      <c r="D4" s="49"/>
      <c r="E4" s="49"/>
      <c r="F4" s="125"/>
      <c r="G4" s="125"/>
      <c r="H4" s="125"/>
      <c r="I4" s="125"/>
    </row>
    <row r="5" spans="1:19" ht="15.75" customHeight="1" x14ac:dyDescent="0.25">
      <c r="D5" s="49"/>
      <c r="E5" s="49"/>
      <c r="F5" s="125"/>
      <c r="G5" s="125"/>
      <c r="H5" s="125"/>
      <c r="I5" s="125"/>
    </row>
    <row r="6" spans="1:19" ht="15.75" customHeight="1" x14ac:dyDescent="0.25">
      <c r="D6" s="49"/>
      <c r="E6" s="49"/>
      <c r="F6" s="125"/>
      <c r="G6" s="125"/>
      <c r="H6" s="125"/>
      <c r="I6" s="125"/>
    </row>
    <row r="7" spans="1:19" ht="15.75" customHeight="1" x14ac:dyDescent="0.25">
      <c r="D7" s="49"/>
      <c r="E7" s="49"/>
      <c r="F7" s="125"/>
      <c r="G7" s="125"/>
      <c r="H7" s="125"/>
      <c r="I7" s="125"/>
    </row>
    <row r="8" spans="1:19" x14ac:dyDescent="0.25">
      <c r="D8" s="49"/>
      <c r="E8" s="49"/>
      <c r="G8" s="49"/>
      <c r="L8" s="56"/>
    </row>
    <row r="9" spans="1:19" x14ac:dyDescent="0.25">
      <c r="H9" s="58"/>
    </row>
    <row r="10" spans="1:19" ht="18.75" x14ac:dyDescent="0.25">
      <c r="A10" s="190" t="s">
        <v>255</v>
      </c>
      <c r="B10" s="190"/>
      <c r="C10" s="190"/>
      <c r="D10" s="190"/>
      <c r="E10" s="190"/>
      <c r="F10" s="190"/>
      <c r="G10" s="190"/>
      <c r="H10" s="190"/>
      <c r="I10" s="190"/>
    </row>
    <row r="11" spans="1:19" ht="15.75" x14ac:dyDescent="0.25">
      <c r="A11" s="59"/>
      <c r="B11" s="59"/>
      <c r="C11" s="59"/>
      <c r="D11" s="59"/>
      <c r="E11" s="59"/>
      <c r="I11" s="21"/>
      <c r="J11" s="21"/>
      <c r="K11" s="21"/>
      <c r="L11" s="21"/>
      <c r="M11" s="21"/>
      <c r="N11" s="15"/>
      <c r="O11" s="15"/>
      <c r="P11" s="15"/>
      <c r="Q11" s="15"/>
      <c r="R11" s="69"/>
      <c r="S11" s="69"/>
    </row>
    <row r="12" spans="1:19" ht="18.75" x14ac:dyDescent="0.25">
      <c r="A12" s="190" t="s">
        <v>360</v>
      </c>
      <c r="B12" s="190"/>
      <c r="C12" s="190"/>
      <c r="D12" s="190"/>
      <c r="E12" s="190"/>
      <c r="F12" s="190"/>
      <c r="G12" s="190"/>
      <c r="H12" s="190"/>
      <c r="I12" s="190"/>
      <c r="J12" s="22"/>
      <c r="K12" s="22"/>
      <c r="L12" s="22"/>
      <c r="M12" s="22"/>
      <c r="N12" s="22"/>
      <c r="O12" s="22"/>
      <c r="P12" s="22"/>
      <c r="Q12" s="22"/>
      <c r="R12" s="22"/>
      <c r="S12" s="22"/>
    </row>
    <row r="13" spans="1:19" ht="18.75" x14ac:dyDescent="0.25">
      <c r="A13" s="190" t="s">
        <v>361</v>
      </c>
      <c r="B13" s="190"/>
      <c r="C13" s="190"/>
      <c r="D13" s="190"/>
      <c r="E13" s="190"/>
      <c r="F13" s="190"/>
      <c r="G13" s="190"/>
      <c r="H13" s="190"/>
      <c r="I13" s="190"/>
    </row>
    <row r="15" spans="1:19" ht="18.75" x14ac:dyDescent="0.25">
      <c r="A15" s="190" t="s">
        <v>488</v>
      </c>
      <c r="B15" s="190"/>
      <c r="C15" s="190"/>
      <c r="D15" s="190"/>
      <c r="E15" s="190"/>
      <c r="F15" s="190"/>
      <c r="G15" s="190"/>
      <c r="H15" s="190"/>
      <c r="I15" s="190"/>
    </row>
    <row r="16" spans="1:19" x14ac:dyDescent="0.25">
      <c r="A16" s="60"/>
      <c r="B16" s="60"/>
      <c r="C16" s="60"/>
      <c r="D16" s="60"/>
      <c r="E16" s="60"/>
    </row>
    <row r="17" spans="1:9" ht="18.75" x14ac:dyDescent="0.25">
      <c r="A17" s="190" t="s">
        <v>489</v>
      </c>
      <c r="B17" s="190"/>
      <c r="C17" s="190"/>
      <c r="D17" s="190"/>
      <c r="E17" s="190"/>
      <c r="F17" s="190"/>
      <c r="G17" s="190"/>
      <c r="H17" s="190"/>
      <c r="I17" s="190"/>
    </row>
    <row r="18" spans="1:9" x14ac:dyDescent="0.25">
      <c r="A18" s="191"/>
      <c r="B18" s="191"/>
      <c r="C18" s="191"/>
      <c r="D18" s="191"/>
      <c r="E18" s="191"/>
    </row>
    <row r="19" spans="1:9" x14ac:dyDescent="0.25">
      <c r="E19" s="71"/>
      <c r="H19" s="189" t="s">
        <v>369</v>
      </c>
      <c r="I19" s="189"/>
    </row>
    <row r="20" spans="1:9" ht="15.75" x14ac:dyDescent="0.25">
      <c r="A20" s="187" t="s">
        <v>362</v>
      </c>
      <c r="B20" s="187" t="s">
        <v>265</v>
      </c>
      <c r="C20" s="91" t="s">
        <v>437</v>
      </c>
      <c r="D20" s="91" t="s">
        <v>438</v>
      </c>
      <c r="E20" s="91" t="s">
        <v>439</v>
      </c>
      <c r="F20" s="91" t="s">
        <v>440</v>
      </c>
      <c r="G20" s="91" t="s">
        <v>486</v>
      </c>
      <c r="H20" s="91" t="s">
        <v>487</v>
      </c>
      <c r="I20" s="91" t="s">
        <v>190</v>
      </c>
    </row>
    <row r="21" spans="1:9" ht="31.5" x14ac:dyDescent="0.25">
      <c r="A21" s="187"/>
      <c r="B21" s="187"/>
      <c r="C21" s="91" t="s">
        <v>132</v>
      </c>
      <c r="D21" s="91" t="s">
        <v>132</v>
      </c>
      <c r="E21" s="91" t="s">
        <v>132</v>
      </c>
      <c r="F21" s="91" t="s">
        <v>132</v>
      </c>
      <c r="G21" s="91" t="s">
        <v>132</v>
      </c>
      <c r="H21" s="91" t="s">
        <v>132</v>
      </c>
      <c r="I21" s="91" t="s">
        <v>10</v>
      </c>
    </row>
    <row r="22" spans="1:9" ht="15.75" x14ac:dyDescent="0.25">
      <c r="A22" s="91">
        <v>1</v>
      </c>
      <c r="B22" s="91">
        <v>2</v>
      </c>
      <c r="C22" s="61" t="s">
        <v>266</v>
      </c>
      <c r="D22" s="61" t="s">
        <v>267</v>
      </c>
      <c r="E22" s="61" t="s">
        <v>478</v>
      </c>
      <c r="F22" s="61" t="s">
        <v>479</v>
      </c>
      <c r="G22" s="61" t="s">
        <v>480</v>
      </c>
      <c r="H22" s="61" t="s">
        <v>481</v>
      </c>
      <c r="I22" s="91">
        <v>4</v>
      </c>
    </row>
    <row r="23" spans="1:9" ht="33" customHeight="1" x14ac:dyDescent="0.25">
      <c r="A23" s="188" t="s">
        <v>370</v>
      </c>
      <c r="B23" s="188"/>
      <c r="C23" s="77">
        <f>C24</f>
        <v>107.94</v>
      </c>
      <c r="D23" s="77">
        <f t="shared" ref="D23:H23" si="0">D24</f>
        <v>67.046480000000003</v>
      </c>
      <c r="E23" s="77">
        <f t="shared" si="0"/>
        <v>54.863199999999992</v>
      </c>
      <c r="F23" s="77">
        <f t="shared" si="0"/>
        <v>54.120399999999997</v>
      </c>
      <c r="G23" s="77">
        <f t="shared" si="0"/>
        <v>47.510399999999997</v>
      </c>
      <c r="H23" s="77">
        <f t="shared" si="0"/>
        <v>51.618200000000002</v>
      </c>
      <c r="I23" s="67">
        <f>D23+C23+E23+F23+G23+H23</f>
        <v>383.09868</v>
      </c>
    </row>
    <row r="24" spans="1:9" ht="15.75" x14ac:dyDescent="0.25">
      <c r="A24" s="62" t="s">
        <v>268</v>
      </c>
      <c r="B24" s="63" t="s">
        <v>269</v>
      </c>
      <c r="C24" s="67">
        <f>C49+C78+C25</f>
        <v>107.94</v>
      </c>
      <c r="D24" s="67">
        <f t="shared" ref="D24:H24" si="1">D49+D78+D25</f>
        <v>67.046480000000003</v>
      </c>
      <c r="E24" s="67">
        <f t="shared" si="1"/>
        <v>54.863199999999992</v>
      </c>
      <c r="F24" s="67">
        <f t="shared" si="1"/>
        <v>54.120399999999997</v>
      </c>
      <c r="G24" s="67">
        <f t="shared" si="1"/>
        <v>47.510399999999997</v>
      </c>
      <c r="H24" s="67">
        <f t="shared" si="1"/>
        <v>51.618200000000002</v>
      </c>
      <c r="I24" s="67">
        <f>D24+C24+E24+F24+G24+H24</f>
        <v>383.09868</v>
      </c>
    </row>
    <row r="25" spans="1:9" ht="15.75" x14ac:dyDescent="0.25">
      <c r="A25" s="41" t="s">
        <v>36</v>
      </c>
      <c r="B25" s="24" t="s">
        <v>270</v>
      </c>
      <c r="C25" s="68">
        <f>C32</f>
        <v>30.619428815999999</v>
      </c>
      <c r="D25" s="68">
        <f t="shared" ref="D25:H25" si="2">D32</f>
        <v>5.9512799999999997</v>
      </c>
      <c r="E25" s="68">
        <f t="shared" si="2"/>
        <v>0</v>
      </c>
      <c r="F25" s="68">
        <f t="shared" si="2"/>
        <v>0</v>
      </c>
      <c r="G25" s="68">
        <f t="shared" si="2"/>
        <v>0</v>
      </c>
      <c r="H25" s="68">
        <f t="shared" si="2"/>
        <v>0</v>
      </c>
      <c r="I25" s="67">
        <f>D25+C25+E25+F25+G25+H25</f>
        <v>36.570708816</v>
      </c>
    </row>
    <row r="26" spans="1:9" ht="31.5" x14ac:dyDescent="0.25">
      <c r="A26" s="41" t="s">
        <v>38</v>
      </c>
      <c r="B26" s="42" t="s">
        <v>271</v>
      </c>
      <c r="C26" s="62" t="s">
        <v>393</v>
      </c>
      <c r="D26" s="62" t="s">
        <v>393</v>
      </c>
      <c r="E26" s="62" t="s">
        <v>393</v>
      </c>
      <c r="F26" s="62" t="s">
        <v>393</v>
      </c>
      <c r="G26" s="62" t="s">
        <v>393</v>
      </c>
      <c r="H26" s="62" t="s">
        <v>393</v>
      </c>
      <c r="I26" s="62" t="s">
        <v>393</v>
      </c>
    </row>
    <row r="27" spans="1:9" ht="15.75" x14ac:dyDescent="0.25">
      <c r="A27" s="41" t="s">
        <v>40</v>
      </c>
      <c r="B27" s="42" t="s">
        <v>272</v>
      </c>
      <c r="C27" s="62" t="s">
        <v>393</v>
      </c>
      <c r="D27" s="62" t="s">
        <v>393</v>
      </c>
      <c r="E27" s="62" t="s">
        <v>393</v>
      </c>
      <c r="F27" s="62" t="s">
        <v>393</v>
      </c>
      <c r="G27" s="62" t="s">
        <v>393</v>
      </c>
      <c r="H27" s="62" t="s">
        <v>393</v>
      </c>
      <c r="I27" s="62" t="s">
        <v>393</v>
      </c>
    </row>
    <row r="28" spans="1:9" ht="31.5" x14ac:dyDescent="0.25">
      <c r="A28" s="41" t="s">
        <v>273</v>
      </c>
      <c r="B28" s="45" t="s">
        <v>274</v>
      </c>
      <c r="C28" s="62" t="s">
        <v>393</v>
      </c>
      <c r="D28" s="62" t="s">
        <v>393</v>
      </c>
      <c r="E28" s="62" t="s">
        <v>393</v>
      </c>
      <c r="F28" s="62" t="s">
        <v>393</v>
      </c>
      <c r="G28" s="62" t="s">
        <v>393</v>
      </c>
      <c r="H28" s="62" t="s">
        <v>393</v>
      </c>
      <c r="I28" s="62" t="s">
        <v>393</v>
      </c>
    </row>
    <row r="29" spans="1:9" ht="31.5" x14ac:dyDescent="0.25">
      <c r="A29" s="41" t="s">
        <v>275</v>
      </c>
      <c r="B29" s="45" t="s">
        <v>276</v>
      </c>
      <c r="C29" s="62" t="s">
        <v>393</v>
      </c>
      <c r="D29" s="62" t="s">
        <v>393</v>
      </c>
      <c r="E29" s="62" t="s">
        <v>393</v>
      </c>
      <c r="F29" s="62" t="s">
        <v>393</v>
      </c>
      <c r="G29" s="62" t="s">
        <v>393</v>
      </c>
      <c r="H29" s="62" t="s">
        <v>393</v>
      </c>
      <c r="I29" s="62" t="s">
        <v>393</v>
      </c>
    </row>
    <row r="30" spans="1:9" ht="31.5" x14ac:dyDescent="0.25">
      <c r="A30" s="41" t="s">
        <v>277</v>
      </c>
      <c r="B30" s="45" t="s">
        <v>278</v>
      </c>
      <c r="C30" s="62" t="s">
        <v>393</v>
      </c>
      <c r="D30" s="62" t="s">
        <v>393</v>
      </c>
      <c r="E30" s="62" t="s">
        <v>393</v>
      </c>
      <c r="F30" s="62" t="s">
        <v>393</v>
      </c>
      <c r="G30" s="62" t="s">
        <v>393</v>
      </c>
      <c r="H30" s="62" t="s">
        <v>393</v>
      </c>
      <c r="I30" s="62" t="s">
        <v>393</v>
      </c>
    </row>
    <row r="31" spans="1:9" ht="15.75" x14ac:dyDescent="0.25">
      <c r="A31" s="41" t="s">
        <v>42</v>
      </c>
      <c r="B31" s="42" t="s">
        <v>279</v>
      </c>
      <c r="C31" s="62" t="s">
        <v>393</v>
      </c>
      <c r="D31" s="62" t="s">
        <v>393</v>
      </c>
      <c r="E31" s="62" t="s">
        <v>393</v>
      </c>
      <c r="F31" s="62" t="s">
        <v>393</v>
      </c>
      <c r="G31" s="62" t="s">
        <v>393</v>
      </c>
      <c r="H31" s="62" t="s">
        <v>393</v>
      </c>
      <c r="I31" s="62" t="s">
        <v>393</v>
      </c>
    </row>
    <row r="32" spans="1:9" ht="15.75" x14ac:dyDescent="0.25">
      <c r="A32" s="41" t="s">
        <v>44</v>
      </c>
      <c r="B32" s="42" t="s">
        <v>280</v>
      </c>
      <c r="C32" s="124">
        <f>25.51619068*1.2</f>
        <v>30.619428815999999</v>
      </c>
      <c r="D32" s="124">
        <f>4.9594*1.2</f>
        <v>5.9512799999999997</v>
      </c>
      <c r="E32" s="124"/>
      <c r="F32" s="124"/>
      <c r="G32" s="124"/>
      <c r="H32" s="124"/>
      <c r="I32" s="62" t="s">
        <v>393</v>
      </c>
    </row>
    <row r="33" spans="1:9" ht="15.75" x14ac:dyDescent="0.25">
      <c r="A33" s="41" t="s">
        <v>281</v>
      </c>
      <c r="B33" s="42" t="s">
        <v>282</v>
      </c>
      <c r="C33" s="62" t="s">
        <v>393</v>
      </c>
      <c r="D33" s="62" t="s">
        <v>393</v>
      </c>
      <c r="E33" s="62" t="s">
        <v>393</v>
      </c>
      <c r="F33" s="62" t="s">
        <v>393</v>
      </c>
      <c r="G33" s="62" t="s">
        <v>393</v>
      </c>
      <c r="H33" s="62" t="s">
        <v>393</v>
      </c>
      <c r="I33" s="62" t="s">
        <v>393</v>
      </c>
    </row>
    <row r="34" spans="1:9" ht="15.75" x14ac:dyDescent="0.25">
      <c r="A34" s="41" t="s">
        <v>283</v>
      </c>
      <c r="B34" s="42" t="s">
        <v>284</v>
      </c>
      <c r="C34" s="62" t="s">
        <v>393</v>
      </c>
      <c r="D34" s="62" t="s">
        <v>393</v>
      </c>
      <c r="E34" s="62" t="s">
        <v>393</v>
      </c>
      <c r="F34" s="62" t="s">
        <v>393</v>
      </c>
      <c r="G34" s="62" t="s">
        <v>393</v>
      </c>
      <c r="H34" s="62" t="s">
        <v>393</v>
      </c>
      <c r="I34" s="62" t="s">
        <v>393</v>
      </c>
    </row>
    <row r="35" spans="1:9" ht="31.5" x14ac:dyDescent="0.25">
      <c r="A35" s="41" t="s">
        <v>285</v>
      </c>
      <c r="B35" s="46" t="s">
        <v>286</v>
      </c>
      <c r="C35" s="62" t="s">
        <v>393</v>
      </c>
      <c r="D35" s="62" t="s">
        <v>393</v>
      </c>
      <c r="E35" s="62" t="s">
        <v>393</v>
      </c>
      <c r="F35" s="62" t="s">
        <v>393</v>
      </c>
      <c r="G35" s="62" t="s">
        <v>393</v>
      </c>
      <c r="H35" s="62" t="s">
        <v>393</v>
      </c>
      <c r="I35" s="62" t="s">
        <v>393</v>
      </c>
    </row>
    <row r="36" spans="1:9" ht="15.75" x14ac:dyDescent="0.25">
      <c r="A36" s="41" t="s">
        <v>287</v>
      </c>
      <c r="B36" s="46" t="s">
        <v>288</v>
      </c>
      <c r="C36" s="62" t="s">
        <v>393</v>
      </c>
      <c r="D36" s="62" t="s">
        <v>393</v>
      </c>
      <c r="E36" s="62" t="s">
        <v>393</v>
      </c>
      <c r="F36" s="62" t="s">
        <v>393</v>
      </c>
      <c r="G36" s="62" t="s">
        <v>393</v>
      </c>
      <c r="H36" s="62" t="s">
        <v>393</v>
      </c>
      <c r="I36" s="62" t="s">
        <v>393</v>
      </c>
    </row>
    <row r="37" spans="1:9" ht="15.75" x14ac:dyDescent="0.25">
      <c r="A37" s="41" t="s">
        <v>289</v>
      </c>
      <c r="B37" s="46" t="s">
        <v>290</v>
      </c>
      <c r="C37" s="62" t="s">
        <v>393</v>
      </c>
      <c r="D37" s="62" t="s">
        <v>393</v>
      </c>
      <c r="E37" s="62" t="s">
        <v>393</v>
      </c>
      <c r="F37" s="62" t="s">
        <v>393</v>
      </c>
      <c r="G37" s="62" t="s">
        <v>393</v>
      </c>
      <c r="H37" s="62" t="s">
        <v>393</v>
      </c>
      <c r="I37" s="62" t="s">
        <v>393</v>
      </c>
    </row>
    <row r="38" spans="1:9" ht="15.75" x14ac:dyDescent="0.25">
      <c r="A38" s="41" t="s">
        <v>291</v>
      </c>
      <c r="B38" s="46" t="s">
        <v>288</v>
      </c>
      <c r="C38" s="62" t="s">
        <v>393</v>
      </c>
      <c r="D38" s="62" t="s">
        <v>393</v>
      </c>
      <c r="E38" s="62" t="s">
        <v>393</v>
      </c>
      <c r="F38" s="62" t="s">
        <v>393</v>
      </c>
      <c r="G38" s="62" t="s">
        <v>393</v>
      </c>
      <c r="H38" s="62" t="s">
        <v>393</v>
      </c>
      <c r="I38" s="62" t="s">
        <v>393</v>
      </c>
    </row>
    <row r="39" spans="1:9" ht="15.75" x14ac:dyDescent="0.25">
      <c r="A39" s="41" t="s">
        <v>292</v>
      </c>
      <c r="B39" s="42" t="s">
        <v>293</v>
      </c>
      <c r="C39" s="62" t="s">
        <v>393</v>
      </c>
      <c r="D39" s="62" t="s">
        <v>393</v>
      </c>
      <c r="E39" s="62" t="s">
        <v>393</v>
      </c>
      <c r="F39" s="62" t="s">
        <v>393</v>
      </c>
      <c r="G39" s="62" t="s">
        <v>393</v>
      </c>
      <c r="H39" s="62" t="s">
        <v>393</v>
      </c>
      <c r="I39" s="62" t="s">
        <v>393</v>
      </c>
    </row>
    <row r="40" spans="1:9" ht="15.75" x14ac:dyDescent="0.25">
      <c r="A40" s="41" t="s">
        <v>294</v>
      </c>
      <c r="B40" s="42" t="s">
        <v>295</v>
      </c>
      <c r="C40" s="62" t="s">
        <v>393</v>
      </c>
      <c r="D40" s="62" t="s">
        <v>393</v>
      </c>
      <c r="E40" s="62" t="s">
        <v>393</v>
      </c>
      <c r="F40" s="62" t="s">
        <v>393</v>
      </c>
      <c r="G40" s="62" t="s">
        <v>393</v>
      </c>
      <c r="H40" s="62" t="s">
        <v>393</v>
      </c>
      <c r="I40" s="62" t="s">
        <v>393</v>
      </c>
    </row>
    <row r="41" spans="1:9" ht="31.5" x14ac:dyDescent="0.25">
      <c r="A41" s="41" t="s">
        <v>296</v>
      </c>
      <c r="B41" s="42" t="s">
        <v>297</v>
      </c>
      <c r="C41" s="62" t="s">
        <v>393</v>
      </c>
      <c r="D41" s="62" t="s">
        <v>393</v>
      </c>
      <c r="E41" s="62" t="s">
        <v>393</v>
      </c>
      <c r="F41" s="62" t="s">
        <v>393</v>
      </c>
      <c r="G41" s="62" t="s">
        <v>393</v>
      </c>
      <c r="H41" s="62" t="s">
        <v>393</v>
      </c>
      <c r="I41" s="62" t="s">
        <v>393</v>
      </c>
    </row>
    <row r="42" spans="1:9" ht="15.75" x14ac:dyDescent="0.25">
      <c r="A42" s="41" t="s">
        <v>298</v>
      </c>
      <c r="B42" s="27" t="s">
        <v>299</v>
      </c>
      <c r="C42" s="62" t="s">
        <v>393</v>
      </c>
      <c r="D42" s="62" t="s">
        <v>393</v>
      </c>
      <c r="E42" s="62" t="s">
        <v>393</v>
      </c>
      <c r="F42" s="62" t="s">
        <v>393</v>
      </c>
      <c r="G42" s="62" t="s">
        <v>393</v>
      </c>
      <c r="H42" s="62" t="s">
        <v>393</v>
      </c>
      <c r="I42" s="62" t="s">
        <v>393</v>
      </c>
    </row>
    <row r="43" spans="1:9" ht="15.75" x14ac:dyDescent="0.25">
      <c r="A43" s="41" t="s">
        <v>300</v>
      </c>
      <c r="B43" s="28" t="s">
        <v>301</v>
      </c>
      <c r="C43" s="62" t="s">
        <v>393</v>
      </c>
      <c r="D43" s="62" t="s">
        <v>393</v>
      </c>
      <c r="E43" s="62" t="s">
        <v>393</v>
      </c>
      <c r="F43" s="62" t="s">
        <v>393</v>
      </c>
      <c r="G43" s="62" t="s">
        <v>393</v>
      </c>
      <c r="H43" s="62" t="s">
        <v>393</v>
      </c>
      <c r="I43" s="62" t="s">
        <v>393</v>
      </c>
    </row>
    <row r="44" spans="1:9" ht="31.5" x14ac:dyDescent="0.25">
      <c r="A44" s="41" t="s">
        <v>46</v>
      </c>
      <c r="B44" s="42" t="s">
        <v>302</v>
      </c>
      <c r="C44" s="62" t="s">
        <v>393</v>
      </c>
      <c r="D44" s="62" t="s">
        <v>393</v>
      </c>
      <c r="E44" s="62" t="s">
        <v>393</v>
      </c>
      <c r="F44" s="62" t="s">
        <v>393</v>
      </c>
      <c r="G44" s="62" t="s">
        <v>393</v>
      </c>
      <c r="H44" s="62" t="s">
        <v>393</v>
      </c>
      <c r="I44" s="62" t="s">
        <v>393</v>
      </c>
    </row>
    <row r="45" spans="1:9" ht="31.5" x14ac:dyDescent="0.25">
      <c r="A45" s="41" t="s">
        <v>48</v>
      </c>
      <c r="B45" s="25" t="s">
        <v>274</v>
      </c>
      <c r="C45" s="62" t="s">
        <v>393</v>
      </c>
      <c r="D45" s="62" t="s">
        <v>393</v>
      </c>
      <c r="E45" s="62" t="s">
        <v>393</v>
      </c>
      <c r="F45" s="62" t="s">
        <v>393</v>
      </c>
      <c r="G45" s="62" t="s">
        <v>393</v>
      </c>
      <c r="H45" s="62" t="s">
        <v>393</v>
      </c>
      <c r="I45" s="62" t="s">
        <v>393</v>
      </c>
    </row>
    <row r="46" spans="1:9" ht="31.5" x14ac:dyDescent="0.25">
      <c r="A46" s="41" t="s">
        <v>50</v>
      </c>
      <c r="B46" s="25" t="s">
        <v>276</v>
      </c>
      <c r="C46" s="62" t="s">
        <v>393</v>
      </c>
      <c r="D46" s="62" t="s">
        <v>393</v>
      </c>
      <c r="E46" s="62" t="s">
        <v>393</v>
      </c>
      <c r="F46" s="62" t="s">
        <v>393</v>
      </c>
      <c r="G46" s="62" t="s">
        <v>393</v>
      </c>
      <c r="H46" s="62" t="s">
        <v>393</v>
      </c>
      <c r="I46" s="62" t="s">
        <v>393</v>
      </c>
    </row>
    <row r="47" spans="1:9" ht="31.5" x14ac:dyDescent="0.25">
      <c r="A47" s="41" t="s">
        <v>303</v>
      </c>
      <c r="B47" s="25" t="s">
        <v>278</v>
      </c>
      <c r="C47" s="62" t="s">
        <v>393</v>
      </c>
      <c r="D47" s="62" t="s">
        <v>393</v>
      </c>
      <c r="E47" s="62" t="s">
        <v>393</v>
      </c>
      <c r="F47" s="62" t="s">
        <v>393</v>
      </c>
      <c r="G47" s="62" t="s">
        <v>393</v>
      </c>
      <c r="H47" s="62" t="s">
        <v>393</v>
      </c>
      <c r="I47" s="62" t="s">
        <v>393</v>
      </c>
    </row>
    <row r="48" spans="1:9" ht="15.75" x14ac:dyDescent="0.25">
      <c r="A48" s="41" t="s">
        <v>52</v>
      </c>
      <c r="B48" s="25" t="s">
        <v>304</v>
      </c>
      <c r="C48" s="62" t="s">
        <v>393</v>
      </c>
      <c r="D48" s="62" t="s">
        <v>393</v>
      </c>
      <c r="E48" s="62" t="s">
        <v>393</v>
      </c>
      <c r="F48" s="62" t="s">
        <v>393</v>
      </c>
      <c r="G48" s="62" t="s">
        <v>393</v>
      </c>
      <c r="H48" s="62" t="s">
        <v>393</v>
      </c>
      <c r="I48" s="62" t="s">
        <v>393</v>
      </c>
    </row>
    <row r="49" spans="1:9" ht="15.75" x14ac:dyDescent="0.25">
      <c r="A49" s="41" t="s">
        <v>67</v>
      </c>
      <c r="B49" s="24" t="s">
        <v>305</v>
      </c>
      <c r="C49" s="77">
        <f>C50</f>
        <v>77.320571184000002</v>
      </c>
      <c r="D49" s="77">
        <f t="shared" ref="D49:H49" si="3">D50</f>
        <v>61.095199999999998</v>
      </c>
      <c r="E49" s="77">
        <f t="shared" si="3"/>
        <v>54.863199999999992</v>
      </c>
      <c r="F49" s="77">
        <f t="shared" si="3"/>
        <v>54.120399999999997</v>
      </c>
      <c r="G49" s="77">
        <f t="shared" si="3"/>
        <v>47.510399999999997</v>
      </c>
      <c r="H49" s="77">
        <f t="shared" si="3"/>
        <v>51.618200000000002</v>
      </c>
      <c r="I49" s="67">
        <f>D49+C49+E49+F49+G49+H49</f>
        <v>346.52797118399997</v>
      </c>
    </row>
    <row r="50" spans="1:9" ht="31.5" x14ac:dyDescent="0.25">
      <c r="A50" s="41" t="s">
        <v>69</v>
      </c>
      <c r="B50" s="43" t="s">
        <v>306</v>
      </c>
      <c r="C50" s="77">
        <v>77.320571184000002</v>
      </c>
      <c r="D50" s="77">
        <v>61.095199999999998</v>
      </c>
      <c r="E50" s="77">
        <v>54.863199999999992</v>
      </c>
      <c r="F50" s="77">
        <v>54.120399999999997</v>
      </c>
      <c r="G50" s="77">
        <v>47.510399999999997</v>
      </c>
      <c r="H50" s="77">
        <v>51.618200000000002</v>
      </c>
      <c r="I50" s="67">
        <f>D50+C50+E50+F50+G50+H50</f>
        <v>346.52797118399997</v>
      </c>
    </row>
    <row r="51" spans="1:9" ht="15.75" x14ac:dyDescent="0.25">
      <c r="A51" s="41" t="s">
        <v>71</v>
      </c>
      <c r="B51" s="25" t="s">
        <v>307</v>
      </c>
      <c r="C51" s="62" t="s">
        <v>393</v>
      </c>
      <c r="D51" s="62" t="s">
        <v>393</v>
      </c>
      <c r="E51" s="62" t="s">
        <v>393</v>
      </c>
      <c r="F51" s="62" t="s">
        <v>393</v>
      </c>
      <c r="G51" s="62" t="s">
        <v>393</v>
      </c>
      <c r="H51" s="62" t="s">
        <v>393</v>
      </c>
      <c r="I51" s="62" t="s">
        <v>393</v>
      </c>
    </row>
    <row r="52" spans="1:9" ht="31.5" x14ac:dyDescent="0.25">
      <c r="A52" s="41" t="s">
        <v>308</v>
      </c>
      <c r="B52" s="25" t="s">
        <v>274</v>
      </c>
      <c r="C52" s="62" t="s">
        <v>393</v>
      </c>
      <c r="D52" s="62" t="s">
        <v>393</v>
      </c>
      <c r="E52" s="62" t="s">
        <v>393</v>
      </c>
      <c r="F52" s="62" t="s">
        <v>393</v>
      </c>
      <c r="G52" s="62" t="s">
        <v>393</v>
      </c>
      <c r="H52" s="62" t="s">
        <v>393</v>
      </c>
      <c r="I52" s="62" t="s">
        <v>393</v>
      </c>
    </row>
    <row r="53" spans="1:9" ht="31.5" x14ac:dyDescent="0.25">
      <c r="A53" s="41" t="s">
        <v>309</v>
      </c>
      <c r="B53" s="25" t="s">
        <v>276</v>
      </c>
      <c r="C53" s="62" t="s">
        <v>393</v>
      </c>
      <c r="D53" s="62" t="s">
        <v>393</v>
      </c>
      <c r="E53" s="62" t="s">
        <v>393</v>
      </c>
      <c r="F53" s="62" t="s">
        <v>393</v>
      </c>
      <c r="G53" s="62" t="s">
        <v>393</v>
      </c>
      <c r="H53" s="62" t="s">
        <v>393</v>
      </c>
      <c r="I53" s="62" t="s">
        <v>393</v>
      </c>
    </row>
    <row r="54" spans="1:9" ht="31.5" x14ac:dyDescent="0.25">
      <c r="A54" s="41" t="s">
        <v>310</v>
      </c>
      <c r="B54" s="25" t="s">
        <v>278</v>
      </c>
      <c r="C54" s="62" t="s">
        <v>393</v>
      </c>
      <c r="D54" s="62" t="s">
        <v>393</v>
      </c>
      <c r="E54" s="62" t="s">
        <v>393</v>
      </c>
      <c r="F54" s="62" t="s">
        <v>393</v>
      </c>
      <c r="G54" s="62" t="s">
        <v>393</v>
      </c>
      <c r="H54" s="62" t="s">
        <v>393</v>
      </c>
      <c r="I54" s="62" t="s">
        <v>393</v>
      </c>
    </row>
    <row r="55" spans="1:9" ht="15.75" x14ac:dyDescent="0.25">
      <c r="A55" s="41" t="s">
        <v>73</v>
      </c>
      <c r="B55" s="25" t="s">
        <v>311</v>
      </c>
      <c r="C55" s="62" t="s">
        <v>393</v>
      </c>
      <c r="D55" s="62" t="s">
        <v>393</v>
      </c>
      <c r="E55" s="62" t="s">
        <v>393</v>
      </c>
      <c r="F55" s="62" t="s">
        <v>393</v>
      </c>
      <c r="G55" s="62" t="s">
        <v>393</v>
      </c>
      <c r="H55" s="62" t="s">
        <v>393</v>
      </c>
      <c r="I55" s="62" t="s">
        <v>393</v>
      </c>
    </row>
    <row r="56" spans="1:9" ht="15.75" x14ac:dyDescent="0.25">
      <c r="A56" s="41" t="s">
        <v>312</v>
      </c>
      <c r="B56" s="25" t="s">
        <v>313</v>
      </c>
      <c r="C56" s="62" t="s">
        <v>393</v>
      </c>
      <c r="D56" s="62" t="s">
        <v>393</v>
      </c>
      <c r="E56" s="62" t="s">
        <v>393</v>
      </c>
      <c r="F56" s="62" t="s">
        <v>393</v>
      </c>
      <c r="G56" s="62" t="s">
        <v>393</v>
      </c>
      <c r="H56" s="62" t="s">
        <v>393</v>
      </c>
      <c r="I56" s="62" t="s">
        <v>393</v>
      </c>
    </row>
    <row r="57" spans="1:9" ht="15.75" x14ac:dyDescent="0.25">
      <c r="A57" s="41" t="s">
        <v>314</v>
      </c>
      <c r="B57" s="25" t="s">
        <v>315</v>
      </c>
      <c r="C57" s="62" t="s">
        <v>393</v>
      </c>
      <c r="D57" s="62" t="s">
        <v>393</v>
      </c>
      <c r="E57" s="62" t="s">
        <v>393</v>
      </c>
      <c r="F57" s="62" t="s">
        <v>393</v>
      </c>
      <c r="G57" s="62" t="s">
        <v>393</v>
      </c>
      <c r="H57" s="62" t="s">
        <v>393</v>
      </c>
      <c r="I57" s="62" t="s">
        <v>393</v>
      </c>
    </row>
    <row r="58" spans="1:9" ht="15.75" x14ac:dyDescent="0.25">
      <c r="A58" s="41" t="s">
        <v>316</v>
      </c>
      <c r="B58" s="25" t="s">
        <v>317</v>
      </c>
      <c r="C58" s="62" t="s">
        <v>393</v>
      </c>
      <c r="D58" s="62" t="s">
        <v>393</v>
      </c>
      <c r="E58" s="62" t="s">
        <v>393</v>
      </c>
      <c r="F58" s="62" t="s">
        <v>393</v>
      </c>
      <c r="G58" s="62" t="s">
        <v>393</v>
      </c>
      <c r="H58" s="62" t="s">
        <v>393</v>
      </c>
      <c r="I58" s="62" t="s">
        <v>393</v>
      </c>
    </row>
    <row r="59" spans="1:9" ht="15.75" x14ac:dyDescent="0.25">
      <c r="A59" s="41" t="s">
        <v>318</v>
      </c>
      <c r="B59" s="25" t="s">
        <v>295</v>
      </c>
      <c r="C59" s="62" t="s">
        <v>393</v>
      </c>
      <c r="D59" s="62" t="s">
        <v>393</v>
      </c>
      <c r="E59" s="62" t="s">
        <v>393</v>
      </c>
      <c r="F59" s="62" t="s">
        <v>393</v>
      </c>
      <c r="G59" s="62" t="s">
        <v>393</v>
      </c>
      <c r="H59" s="62" t="s">
        <v>393</v>
      </c>
      <c r="I59" s="62" t="s">
        <v>393</v>
      </c>
    </row>
    <row r="60" spans="1:9" ht="31.5" x14ac:dyDescent="0.25">
      <c r="A60" s="41" t="s">
        <v>319</v>
      </c>
      <c r="B60" s="25" t="s">
        <v>320</v>
      </c>
      <c r="C60" s="62" t="s">
        <v>393</v>
      </c>
      <c r="D60" s="62" t="s">
        <v>393</v>
      </c>
      <c r="E60" s="62" t="s">
        <v>393</v>
      </c>
      <c r="F60" s="62" t="s">
        <v>393</v>
      </c>
      <c r="G60" s="62" t="s">
        <v>393</v>
      </c>
      <c r="H60" s="62" t="s">
        <v>393</v>
      </c>
      <c r="I60" s="62" t="s">
        <v>393</v>
      </c>
    </row>
    <row r="61" spans="1:9" ht="15.75" x14ac:dyDescent="0.25">
      <c r="A61" s="41" t="s">
        <v>321</v>
      </c>
      <c r="B61" s="44" t="s">
        <v>299</v>
      </c>
      <c r="C61" s="62" t="s">
        <v>393</v>
      </c>
      <c r="D61" s="62" t="s">
        <v>393</v>
      </c>
      <c r="E61" s="62" t="s">
        <v>393</v>
      </c>
      <c r="F61" s="62" t="s">
        <v>393</v>
      </c>
      <c r="G61" s="62" t="s">
        <v>393</v>
      </c>
      <c r="H61" s="62" t="s">
        <v>393</v>
      </c>
      <c r="I61" s="62" t="s">
        <v>393</v>
      </c>
    </row>
    <row r="62" spans="1:9" ht="15.75" x14ac:dyDescent="0.25">
      <c r="A62" s="41" t="s">
        <v>322</v>
      </c>
      <c r="B62" s="26" t="s">
        <v>301</v>
      </c>
      <c r="C62" s="62" t="s">
        <v>393</v>
      </c>
      <c r="D62" s="62" t="s">
        <v>393</v>
      </c>
      <c r="E62" s="62" t="s">
        <v>393</v>
      </c>
      <c r="F62" s="62" t="s">
        <v>393</v>
      </c>
      <c r="G62" s="62" t="s">
        <v>393</v>
      </c>
      <c r="H62" s="62" t="s">
        <v>393</v>
      </c>
      <c r="I62" s="62" t="s">
        <v>393</v>
      </c>
    </row>
    <row r="63" spans="1:9" ht="15.75" x14ac:dyDescent="0.25">
      <c r="A63" s="41" t="s">
        <v>75</v>
      </c>
      <c r="B63" s="43" t="s">
        <v>323</v>
      </c>
      <c r="C63" s="62" t="s">
        <v>393</v>
      </c>
      <c r="D63" s="62" t="s">
        <v>393</v>
      </c>
      <c r="E63" s="62" t="s">
        <v>393</v>
      </c>
      <c r="F63" s="62" t="s">
        <v>393</v>
      </c>
      <c r="G63" s="62" t="s">
        <v>393</v>
      </c>
      <c r="H63" s="62" t="s">
        <v>393</v>
      </c>
      <c r="I63" s="62" t="s">
        <v>393</v>
      </c>
    </row>
    <row r="64" spans="1:9" ht="31.5" x14ac:dyDescent="0.25">
      <c r="A64" s="41" t="s">
        <v>81</v>
      </c>
      <c r="B64" s="43" t="s">
        <v>324</v>
      </c>
      <c r="C64" s="78" t="str">
        <f>C70</f>
        <v>-</v>
      </c>
      <c r="D64" s="78" t="str">
        <f t="shared" ref="D64:I64" si="4">D70</f>
        <v>-</v>
      </c>
      <c r="E64" s="78" t="str">
        <f t="shared" si="4"/>
        <v>-</v>
      </c>
      <c r="F64" s="78" t="str">
        <f t="shared" si="4"/>
        <v>-</v>
      </c>
      <c r="G64" s="78" t="str">
        <f t="shared" si="4"/>
        <v>-</v>
      </c>
      <c r="H64" s="78" t="str">
        <f t="shared" si="4"/>
        <v>-</v>
      </c>
      <c r="I64" s="78" t="str">
        <f t="shared" si="4"/>
        <v>-</v>
      </c>
    </row>
    <row r="65" spans="1:9" ht="15.75" x14ac:dyDescent="0.25">
      <c r="A65" s="41" t="s">
        <v>83</v>
      </c>
      <c r="B65" s="25" t="s">
        <v>307</v>
      </c>
      <c r="C65" s="62" t="s">
        <v>393</v>
      </c>
      <c r="D65" s="62" t="s">
        <v>393</v>
      </c>
      <c r="E65" s="62" t="s">
        <v>393</v>
      </c>
      <c r="F65" s="62" t="s">
        <v>393</v>
      </c>
      <c r="G65" s="62" t="s">
        <v>393</v>
      </c>
      <c r="H65" s="62" t="s">
        <v>393</v>
      </c>
      <c r="I65" s="62" t="s">
        <v>393</v>
      </c>
    </row>
    <row r="66" spans="1:9" ht="31.5" x14ac:dyDescent="0.25">
      <c r="A66" s="41" t="s">
        <v>325</v>
      </c>
      <c r="B66" s="25" t="s">
        <v>274</v>
      </c>
      <c r="C66" s="62" t="s">
        <v>393</v>
      </c>
      <c r="D66" s="62" t="s">
        <v>393</v>
      </c>
      <c r="E66" s="62" t="s">
        <v>393</v>
      </c>
      <c r="F66" s="62" t="s">
        <v>393</v>
      </c>
      <c r="G66" s="62" t="s">
        <v>393</v>
      </c>
      <c r="H66" s="62" t="s">
        <v>393</v>
      </c>
      <c r="I66" s="62" t="s">
        <v>393</v>
      </c>
    </row>
    <row r="67" spans="1:9" ht="31.5" x14ac:dyDescent="0.25">
      <c r="A67" s="41" t="s">
        <v>326</v>
      </c>
      <c r="B67" s="25" t="s">
        <v>276</v>
      </c>
      <c r="C67" s="62" t="s">
        <v>393</v>
      </c>
      <c r="D67" s="62" t="s">
        <v>393</v>
      </c>
      <c r="E67" s="62" t="s">
        <v>393</v>
      </c>
      <c r="F67" s="62" t="s">
        <v>393</v>
      </c>
      <c r="G67" s="62" t="s">
        <v>393</v>
      </c>
      <c r="H67" s="62" t="s">
        <v>393</v>
      </c>
      <c r="I67" s="62" t="s">
        <v>393</v>
      </c>
    </row>
    <row r="68" spans="1:9" ht="31.5" x14ac:dyDescent="0.25">
      <c r="A68" s="41" t="s">
        <v>327</v>
      </c>
      <c r="B68" s="25" t="s">
        <v>278</v>
      </c>
      <c r="C68" s="62" t="s">
        <v>393</v>
      </c>
      <c r="D68" s="62" t="s">
        <v>393</v>
      </c>
      <c r="E68" s="62" t="s">
        <v>393</v>
      </c>
      <c r="F68" s="62" t="s">
        <v>393</v>
      </c>
      <c r="G68" s="62" t="s">
        <v>393</v>
      </c>
      <c r="H68" s="62" t="s">
        <v>393</v>
      </c>
      <c r="I68" s="62" t="s">
        <v>393</v>
      </c>
    </row>
    <row r="69" spans="1:9" ht="15.75" x14ac:dyDescent="0.25">
      <c r="A69" s="41" t="s">
        <v>85</v>
      </c>
      <c r="B69" s="25" t="s">
        <v>311</v>
      </c>
      <c r="C69" s="62" t="s">
        <v>393</v>
      </c>
      <c r="D69" s="62" t="s">
        <v>393</v>
      </c>
      <c r="E69" s="62" t="s">
        <v>393</v>
      </c>
      <c r="F69" s="62" t="s">
        <v>393</v>
      </c>
      <c r="G69" s="62" t="s">
        <v>393</v>
      </c>
      <c r="H69" s="62" t="s">
        <v>393</v>
      </c>
      <c r="I69" s="62" t="s">
        <v>393</v>
      </c>
    </row>
    <row r="70" spans="1:9" ht="15.75" x14ac:dyDescent="0.25">
      <c r="A70" s="41" t="s">
        <v>87</v>
      </c>
      <c r="B70" s="25" t="s">
        <v>313</v>
      </c>
      <c r="C70" s="62" t="s">
        <v>393</v>
      </c>
      <c r="D70" s="62" t="s">
        <v>393</v>
      </c>
      <c r="E70" s="62" t="s">
        <v>393</v>
      </c>
      <c r="F70" s="62" t="s">
        <v>393</v>
      </c>
      <c r="G70" s="62" t="s">
        <v>393</v>
      </c>
      <c r="H70" s="62" t="s">
        <v>393</v>
      </c>
      <c r="I70" s="62" t="s">
        <v>393</v>
      </c>
    </row>
    <row r="71" spans="1:9" ht="15.75" x14ac:dyDescent="0.25">
      <c r="A71" s="41" t="s">
        <v>89</v>
      </c>
      <c r="B71" s="25" t="s">
        <v>315</v>
      </c>
      <c r="C71" s="62" t="s">
        <v>393</v>
      </c>
      <c r="D71" s="62" t="s">
        <v>393</v>
      </c>
      <c r="E71" s="62" t="s">
        <v>393</v>
      </c>
      <c r="F71" s="62" t="s">
        <v>393</v>
      </c>
      <c r="G71" s="62" t="s">
        <v>393</v>
      </c>
      <c r="H71" s="62" t="s">
        <v>393</v>
      </c>
      <c r="I71" s="62" t="s">
        <v>393</v>
      </c>
    </row>
    <row r="72" spans="1:9" ht="15.75" x14ac:dyDescent="0.25">
      <c r="A72" s="41" t="s">
        <v>91</v>
      </c>
      <c r="B72" s="25" t="s">
        <v>317</v>
      </c>
      <c r="C72" s="62" t="s">
        <v>393</v>
      </c>
      <c r="D72" s="62" t="s">
        <v>393</v>
      </c>
      <c r="E72" s="62" t="s">
        <v>393</v>
      </c>
      <c r="F72" s="62" t="s">
        <v>393</v>
      </c>
      <c r="G72" s="62" t="s">
        <v>393</v>
      </c>
      <c r="H72" s="62" t="s">
        <v>393</v>
      </c>
      <c r="I72" s="62" t="s">
        <v>393</v>
      </c>
    </row>
    <row r="73" spans="1:9" ht="15.75" x14ac:dyDescent="0.25">
      <c r="A73" s="41" t="s">
        <v>93</v>
      </c>
      <c r="B73" s="25" t="s">
        <v>295</v>
      </c>
      <c r="C73" s="62" t="s">
        <v>393</v>
      </c>
      <c r="D73" s="62" t="s">
        <v>393</v>
      </c>
      <c r="E73" s="62" t="s">
        <v>393</v>
      </c>
      <c r="F73" s="62" t="s">
        <v>393</v>
      </c>
      <c r="G73" s="62" t="s">
        <v>393</v>
      </c>
      <c r="H73" s="62" t="s">
        <v>393</v>
      </c>
      <c r="I73" s="62" t="s">
        <v>393</v>
      </c>
    </row>
    <row r="74" spans="1:9" ht="31.5" x14ac:dyDescent="0.25">
      <c r="A74" s="41" t="s">
        <v>95</v>
      </c>
      <c r="B74" s="25" t="s">
        <v>320</v>
      </c>
      <c r="C74" s="62" t="s">
        <v>393</v>
      </c>
      <c r="D74" s="62" t="s">
        <v>393</v>
      </c>
      <c r="E74" s="62" t="s">
        <v>393</v>
      </c>
      <c r="F74" s="62" t="s">
        <v>393</v>
      </c>
      <c r="G74" s="62" t="s">
        <v>393</v>
      </c>
      <c r="H74" s="62" t="s">
        <v>393</v>
      </c>
      <c r="I74" s="62" t="s">
        <v>393</v>
      </c>
    </row>
    <row r="75" spans="1:9" ht="15.75" x14ac:dyDescent="0.25">
      <c r="A75" s="41" t="s">
        <v>328</v>
      </c>
      <c r="B75" s="26" t="s">
        <v>299</v>
      </c>
      <c r="C75" s="62" t="s">
        <v>393</v>
      </c>
      <c r="D75" s="62" t="s">
        <v>393</v>
      </c>
      <c r="E75" s="62" t="s">
        <v>393</v>
      </c>
      <c r="F75" s="62" t="s">
        <v>393</v>
      </c>
      <c r="G75" s="62" t="s">
        <v>393</v>
      </c>
      <c r="H75" s="62" t="s">
        <v>393</v>
      </c>
      <c r="I75" s="62" t="s">
        <v>393</v>
      </c>
    </row>
    <row r="76" spans="1:9" ht="15.75" x14ac:dyDescent="0.25">
      <c r="A76" s="41" t="s">
        <v>329</v>
      </c>
      <c r="B76" s="26" t="s">
        <v>301</v>
      </c>
      <c r="C76" s="62" t="s">
        <v>393</v>
      </c>
      <c r="D76" s="62" t="s">
        <v>393</v>
      </c>
      <c r="E76" s="62" t="s">
        <v>393</v>
      </c>
      <c r="F76" s="62" t="s">
        <v>393</v>
      </c>
      <c r="G76" s="62" t="s">
        <v>393</v>
      </c>
      <c r="H76" s="62" t="s">
        <v>393</v>
      </c>
      <c r="I76" s="62" t="s">
        <v>393</v>
      </c>
    </row>
    <row r="77" spans="1:9" ht="15.75" x14ac:dyDescent="0.25">
      <c r="A77" s="41" t="s">
        <v>105</v>
      </c>
      <c r="B77" s="24" t="s">
        <v>330</v>
      </c>
      <c r="C77" s="68">
        <v>0</v>
      </c>
      <c r="D77" s="68">
        <v>0</v>
      </c>
      <c r="E77" s="68">
        <v>0</v>
      </c>
      <c r="F77" s="68">
        <v>0</v>
      </c>
      <c r="G77" s="68">
        <v>0</v>
      </c>
      <c r="H77" s="68">
        <v>0</v>
      </c>
      <c r="I77" s="68">
        <v>0</v>
      </c>
    </row>
    <row r="78" spans="1:9" ht="15.75" x14ac:dyDescent="0.25">
      <c r="A78" s="41" t="s">
        <v>111</v>
      </c>
      <c r="B78" s="24" t="s">
        <v>331</v>
      </c>
      <c r="C78" s="68">
        <v>0</v>
      </c>
      <c r="D78" s="68">
        <v>0</v>
      </c>
      <c r="E78" s="68">
        <v>0</v>
      </c>
      <c r="F78" s="68">
        <v>0</v>
      </c>
      <c r="G78" s="68">
        <v>0</v>
      </c>
      <c r="H78" s="68">
        <v>0</v>
      </c>
      <c r="I78" s="68">
        <v>0</v>
      </c>
    </row>
    <row r="79" spans="1:9" ht="15.75" x14ac:dyDescent="0.25">
      <c r="A79" s="41" t="s">
        <v>332</v>
      </c>
      <c r="B79" s="25" t="s">
        <v>333</v>
      </c>
      <c r="C79" s="68">
        <v>0</v>
      </c>
      <c r="D79" s="68">
        <v>0</v>
      </c>
      <c r="E79" s="68">
        <v>0</v>
      </c>
      <c r="F79" s="68">
        <v>0</v>
      </c>
      <c r="G79" s="68">
        <v>0</v>
      </c>
      <c r="H79" s="68">
        <v>0</v>
      </c>
      <c r="I79" s="68">
        <v>0</v>
      </c>
    </row>
    <row r="80" spans="1:9" ht="15.75" x14ac:dyDescent="0.25">
      <c r="A80" s="41" t="s">
        <v>334</v>
      </c>
      <c r="B80" s="25" t="s">
        <v>335</v>
      </c>
      <c r="C80" s="68">
        <v>0</v>
      </c>
      <c r="D80" s="68">
        <v>0</v>
      </c>
      <c r="E80" s="68">
        <v>0</v>
      </c>
      <c r="F80" s="68">
        <v>0</v>
      </c>
      <c r="G80" s="68">
        <v>0</v>
      </c>
      <c r="H80" s="68">
        <v>0</v>
      </c>
      <c r="I80" s="67">
        <f>H80+G80</f>
        <v>0</v>
      </c>
    </row>
    <row r="81" spans="1:9" ht="15.75" x14ac:dyDescent="0.25">
      <c r="A81" s="62" t="s">
        <v>336</v>
      </c>
      <c r="B81" s="63" t="s">
        <v>337</v>
      </c>
      <c r="C81" s="68">
        <v>0</v>
      </c>
      <c r="D81" s="68">
        <v>0</v>
      </c>
      <c r="E81" s="68">
        <v>0</v>
      </c>
      <c r="F81" s="68">
        <v>0</v>
      </c>
      <c r="G81" s="68">
        <v>0</v>
      </c>
      <c r="H81" s="68">
        <v>0</v>
      </c>
      <c r="I81" s="68">
        <v>0</v>
      </c>
    </row>
    <row r="82" spans="1:9" ht="15.75" x14ac:dyDescent="0.25">
      <c r="A82" s="41" t="s">
        <v>338</v>
      </c>
      <c r="B82" s="24" t="s">
        <v>339</v>
      </c>
      <c r="C82" s="68">
        <v>0</v>
      </c>
      <c r="D82" s="68">
        <v>0</v>
      </c>
      <c r="E82" s="68">
        <v>0</v>
      </c>
      <c r="F82" s="68">
        <v>0</v>
      </c>
      <c r="G82" s="68">
        <v>0</v>
      </c>
      <c r="H82" s="68">
        <v>0</v>
      </c>
      <c r="I82" s="68">
        <v>0</v>
      </c>
    </row>
    <row r="83" spans="1:9" ht="15.75" x14ac:dyDescent="0.25">
      <c r="A83" s="41" t="s">
        <v>340</v>
      </c>
      <c r="B83" s="24" t="s">
        <v>341</v>
      </c>
      <c r="C83" s="68">
        <v>0</v>
      </c>
      <c r="D83" s="68">
        <v>0</v>
      </c>
      <c r="E83" s="68">
        <v>0</v>
      </c>
      <c r="F83" s="68">
        <v>0</v>
      </c>
      <c r="G83" s="68">
        <v>0</v>
      </c>
      <c r="H83" s="68">
        <v>0</v>
      </c>
      <c r="I83" s="68">
        <v>0</v>
      </c>
    </row>
    <row r="84" spans="1:9" ht="15.75" x14ac:dyDescent="0.25">
      <c r="A84" s="41" t="s">
        <v>342</v>
      </c>
      <c r="B84" s="24" t="s">
        <v>343</v>
      </c>
      <c r="C84" s="68">
        <v>0</v>
      </c>
      <c r="D84" s="68">
        <v>0</v>
      </c>
      <c r="E84" s="68">
        <v>0</v>
      </c>
      <c r="F84" s="68">
        <v>0</v>
      </c>
      <c r="G84" s="68">
        <v>0</v>
      </c>
      <c r="H84" s="68">
        <v>0</v>
      </c>
      <c r="I84" s="68">
        <v>0</v>
      </c>
    </row>
    <row r="85" spans="1:9" ht="15.75" x14ac:dyDescent="0.25">
      <c r="A85" s="41" t="s">
        <v>344</v>
      </c>
      <c r="B85" s="24" t="s">
        <v>345</v>
      </c>
      <c r="C85" s="68">
        <v>0</v>
      </c>
      <c r="D85" s="68">
        <v>0</v>
      </c>
      <c r="E85" s="68">
        <v>0</v>
      </c>
      <c r="F85" s="68">
        <v>0</v>
      </c>
      <c r="G85" s="68">
        <v>0</v>
      </c>
      <c r="H85" s="68">
        <v>0</v>
      </c>
      <c r="I85" s="68">
        <v>0</v>
      </c>
    </row>
    <row r="86" spans="1:9" ht="15.75" x14ac:dyDescent="0.25">
      <c r="A86" s="41" t="s">
        <v>346</v>
      </c>
      <c r="B86" s="24" t="s">
        <v>347</v>
      </c>
      <c r="C86" s="68">
        <v>0</v>
      </c>
      <c r="D86" s="68">
        <v>0</v>
      </c>
      <c r="E86" s="68">
        <v>0</v>
      </c>
      <c r="F86" s="68">
        <v>0</v>
      </c>
      <c r="G86" s="68">
        <v>0</v>
      </c>
      <c r="H86" s="68">
        <v>0</v>
      </c>
      <c r="I86" s="68">
        <v>0</v>
      </c>
    </row>
    <row r="87" spans="1:9" ht="15.75" x14ac:dyDescent="0.25">
      <c r="A87" s="41" t="s">
        <v>348</v>
      </c>
      <c r="B87" s="43" t="s">
        <v>349</v>
      </c>
      <c r="C87" s="68">
        <v>0</v>
      </c>
      <c r="D87" s="68">
        <v>0</v>
      </c>
      <c r="E87" s="68">
        <v>0</v>
      </c>
      <c r="F87" s="68">
        <v>0</v>
      </c>
      <c r="G87" s="68">
        <v>0</v>
      </c>
      <c r="H87" s="68">
        <v>0</v>
      </c>
      <c r="I87" s="68">
        <v>0</v>
      </c>
    </row>
    <row r="88" spans="1:9" ht="31.5" x14ac:dyDescent="0.25">
      <c r="A88" s="41" t="s">
        <v>350</v>
      </c>
      <c r="B88" s="25" t="s">
        <v>351</v>
      </c>
      <c r="C88" s="68">
        <v>0</v>
      </c>
      <c r="D88" s="68">
        <v>0</v>
      </c>
      <c r="E88" s="68">
        <v>0</v>
      </c>
      <c r="F88" s="68">
        <v>0</v>
      </c>
      <c r="G88" s="68">
        <v>0</v>
      </c>
      <c r="H88" s="68">
        <v>0</v>
      </c>
      <c r="I88" s="68">
        <v>0</v>
      </c>
    </row>
    <row r="89" spans="1:9" ht="31.5" x14ac:dyDescent="0.25">
      <c r="A89" s="41" t="s">
        <v>352</v>
      </c>
      <c r="B89" s="43" t="s">
        <v>353</v>
      </c>
      <c r="C89" s="68">
        <v>0</v>
      </c>
      <c r="D89" s="68">
        <v>0</v>
      </c>
      <c r="E89" s="68">
        <v>0</v>
      </c>
      <c r="F89" s="68">
        <v>0</v>
      </c>
      <c r="G89" s="68">
        <v>0</v>
      </c>
      <c r="H89" s="68">
        <v>0</v>
      </c>
      <c r="I89" s="68">
        <v>0</v>
      </c>
    </row>
    <row r="90" spans="1:9" ht="47.25" x14ac:dyDescent="0.25">
      <c r="A90" s="41" t="s">
        <v>354</v>
      </c>
      <c r="B90" s="25" t="s">
        <v>355</v>
      </c>
      <c r="C90" s="66">
        <v>0</v>
      </c>
      <c r="D90" s="66">
        <v>0</v>
      </c>
      <c r="E90" s="66">
        <v>0</v>
      </c>
      <c r="F90" s="66">
        <v>0</v>
      </c>
      <c r="G90" s="66">
        <v>0</v>
      </c>
      <c r="H90" s="66">
        <v>0</v>
      </c>
      <c r="I90" s="66">
        <v>0</v>
      </c>
    </row>
    <row r="91" spans="1:9" ht="15.75" x14ac:dyDescent="0.25">
      <c r="A91" s="41" t="s">
        <v>356</v>
      </c>
      <c r="B91" s="24" t="s">
        <v>357</v>
      </c>
      <c r="C91" s="66">
        <v>0</v>
      </c>
      <c r="D91" s="66">
        <v>0</v>
      </c>
      <c r="E91" s="66">
        <v>0</v>
      </c>
      <c r="F91" s="66">
        <v>0</v>
      </c>
      <c r="G91" s="66">
        <v>0</v>
      </c>
      <c r="H91" s="66">
        <v>0</v>
      </c>
      <c r="I91" s="66">
        <v>0</v>
      </c>
    </row>
    <row r="92" spans="1:9" ht="15.75" x14ac:dyDescent="0.25">
      <c r="A92" s="41" t="s">
        <v>358</v>
      </c>
      <c r="B92" s="24" t="s">
        <v>359</v>
      </c>
      <c r="C92" s="66">
        <v>0</v>
      </c>
      <c r="D92" s="66">
        <v>0</v>
      </c>
      <c r="E92" s="66">
        <v>0</v>
      </c>
      <c r="F92" s="66">
        <v>0</v>
      </c>
      <c r="G92" s="66">
        <v>0</v>
      </c>
      <c r="H92" s="66">
        <v>0</v>
      </c>
      <c r="I92" s="66">
        <v>0</v>
      </c>
    </row>
    <row r="93" spans="1:9" x14ac:dyDescent="0.25">
      <c r="A93" s="58"/>
    </row>
    <row r="94" spans="1:9" x14ac:dyDescent="0.25">
      <c r="A94" s="64"/>
    </row>
    <row r="95" spans="1:9" x14ac:dyDescent="0.25">
      <c r="A95" s="56"/>
    </row>
  </sheetData>
  <mergeCells count="11">
    <mergeCell ref="F2:I2"/>
    <mergeCell ref="A20:A21"/>
    <mergeCell ref="B20:B21"/>
    <mergeCell ref="A23:B23"/>
    <mergeCell ref="H19:I19"/>
    <mergeCell ref="A10:I10"/>
    <mergeCell ref="A12:I12"/>
    <mergeCell ref="A13:I13"/>
    <mergeCell ref="A15:I15"/>
    <mergeCell ref="A17:I17"/>
    <mergeCell ref="A18:E18"/>
  </mergeCells>
  <phoneticPr fontId="21" type="noConversion"/>
  <printOptions horizontalCentered="1"/>
  <pageMargins left="0.70866141732283472" right="0.31496062992125984" top="0.35433070866141736" bottom="0.35433070866141736" header="0" footer="0"/>
  <pageSetup paperSize="8" scale="40"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81"/>
  <sheetViews>
    <sheetView view="pageBreakPreview" topLeftCell="A16" zoomScale="70" zoomScaleNormal="66" zoomScaleSheetLayoutView="70" workbookViewId="0">
      <selection activeCell="E27" sqref="A27:XFD27"/>
    </sheetView>
  </sheetViews>
  <sheetFormatPr defaultColWidth="9.140625" defaultRowHeight="15.75" x14ac:dyDescent="0.25"/>
  <cols>
    <col min="1" max="1" width="12.42578125" style="69" customWidth="1"/>
    <col min="2" max="2" width="81.42578125" style="69" customWidth="1"/>
    <col min="3" max="3" width="22.7109375" style="69" customWidth="1"/>
    <col min="4" max="4" width="12" style="69" customWidth="1"/>
    <col min="5" max="5" width="14.85546875" style="69" customWidth="1"/>
    <col min="6" max="6" width="23" style="69" customWidth="1"/>
    <col min="7" max="7" width="11.85546875" style="69" customWidth="1"/>
    <col min="8" max="8" width="13.7109375" style="69" customWidth="1"/>
    <col min="9" max="9" width="19.7109375" style="69" customWidth="1"/>
    <col min="10" max="10" width="16" style="69" customWidth="1"/>
    <col min="11" max="11" width="12.5703125" style="69" customWidth="1"/>
    <col min="12" max="12" width="13.42578125" style="69" customWidth="1"/>
    <col min="13" max="13" width="14" style="69" customWidth="1"/>
    <col min="14" max="20" width="19" style="69" customWidth="1"/>
    <col min="21" max="21" width="8.28515625" style="69" customWidth="1"/>
    <col min="22" max="22" width="11.28515625" style="69" customWidth="1"/>
    <col min="23" max="23" width="8.140625" style="69" customWidth="1"/>
    <col min="24" max="24" width="13.7109375" style="69" bestFit="1" customWidth="1"/>
    <col min="25" max="25" width="9.5703125" style="69" customWidth="1"/>
    <col min="26" max="26" width="6.42578125" style="69" customWidth="1"/>
    <col min="27" max="27" width="8.42578125" style="69" customWidth="1"/>
    <col min="28" max="28" width="11.42578125" style="69" customWidth="1"/>
    <col min="29" max="29" width="9" style="69" customWidth="1"/>
    <col min="30" max="30" width="7.7109375" style="69" customWidth="1"/>
    <col min="31" max="31" width="10.28515625" style="69" customWidth="1"/>
    <col min="32" max="32" width="7" style="69" customWidth="1"/>
    <col min="33" max="33" width="7.7109375" style="69" customWidth="1"/>
    <col min="34" max="34" width="10.7109375" style="69" customWidth="1"/>
    <col min="35" max="35" width="8.42578125" style="69" customWidth="1"/>
    <col min="36" max="42" width="8.28515625" style="69" customWidth="1"/>
    <col min="43" max="43" width="9.85546875" style="69" customWidth="1"/>
    <col min="44" max="44" width="7" style="69" customWidth="1"/>
    <col min="45" max="45" width="7.85546875" style="69" customWidth="1"/>
    <col min="46" max="46" width="11" style="69" customWidth="1"/>
    <col min="47" max="47" width="7.7109375" style="69" customWidth="1"/>
    <col min="48" max="48" width="8.85546875" style="69" customWidth="1"/>
    <col min="49" max="16384" width="9.140625" style="69"/>
  </cols>
  <sheetData>
    <row r="1" spans="1:53" x14ac:dyDescent="0.25">
      <c r="O1" s="50"/>
      <c r="P1" s="50" t="s">
        <v>392</v>
      </c>
      <c r="R1" s="50"/>
      <c r="S1" s="50"/>
    </row>
    <row r="2" spans="1:53" ht="18.75" customHeight="1" x14ac:dyDescent="0.25">
      <c r="L2" s="49"/>
      <c r="O2" s="49"/>
      <c r="P2" s="144" t="s">
        <v>522</v>
      </c>
      <c r="Q2" s="144"/>
      <c r="R2" s="144"/>
      <c r="S2" s="144"/>
      <c r="T2" s="144"/>
    </row>
    <row r="3" spans="1:53" ht="18.75" customHeight="1" x14ac:dyDescent="0.25">
      <c r="L3" s="49"/>
      <c r="O3" s="49"/>
      <c r="P3" s="129"/>
      <c r="Q3" s="129"/>
      <c r="R3" s="129"/>
      <c r="S3" s="129"/>
      <c r="T3" s="129"/>
    </row>
    <row r="4" spans="1:53" ht="18.75" customHeight="1" x14ac:dyDescent="0.25">
      <c r="L4" s="49"/>
      <c r="O4" s="49"/>
      <c r="P4" s="129"/>
      <c r="Q4" s="129"/>
      <c r="R4" s="129"/>
      <c r="S4" s="129"/>
      <c r="T4" s="129"/>
    </row>
    <row r="5" spans="1:53" ht="18.75" customHeight="1" x14ac:dyDescent="0.25">
      <c r="L5" s="49"/>
      <c r="O5" s="49"/>
      <c r="P5" s="129"/>
      <c r="Q5" s="129"/>
      <c r="R5" s="129"/>
      <c r="S5" s="129"/>
      <c r="T5" s="129"/>
    </row>
    <row r="6" spans="1:53" ht="18.75" customHeight="1" x14ac:dyDescent="0.25">
      <c r="L6" s="49"/>
      <c r="O6" s="49"/>
      <c r="P6" s="129"/>
      <c r="Q6" s="129"/>
      <c r="R6" s="129"/>
      <c r="S6" s="129"/>
      <c r="T6" s="129"/>
    </row>
    <row r="7" spans="1:53" ht="18.75" customHeight="1" x14ac:dyDescent="0.25">
      <c r="O7" s="49"/>
      <c r="P7" s="49"/>
      <c r="Q7" s="49"/>
      <c r="S7" s="49"/>
      <c r="T7" s="49"/>
    </row>
    <row r="8" spans="1:53" ht="18.75" customHeight="1" x14ac:dyDescent="0.3">
      <c r="T8" s="1"/>
    </row>
    <row r="9" spans="1:53" ht="18.75" customHeight="1" x14ac:dyDescent="0.3">
      <c r="T9" s="1"/>
    </row>
    <row r="10" spans="1:53" ht="18.75" x14ac:dyDescent="0.3">
      <c r="A10" s="148" t="s">
        <v>0</v>
      </c>
      <c r="B10" s="148"/>
      <c r="C10" s="148"/>
      <c r="D10" s="148"/>
      <c r="E10" s="148"/>
      <c r="F10" s="148"/>
      <c r="G10" s="148"/>
      <c r="H10" s="148"/>
      <c r="I10" s="148"/>
      <c r="J10" s="148"/>
      <c r="K10" s="148"/>
      <c r="L10" s="148"/>
      <c r="M10" s="148"/>
      <c r="N10" s="148"/>
      <c r="O10" s="148"/>
      <c r="P10" s="148"/>
      <c r="Q10" s="148"/>
      <c r="R10" s="148"/>
      <c r="S10" s="148"/>
      <c r="T10" s="148"/>
    </row>
    <row r="11" spans="1:53" ht="18.75" x14ac:dyDescent="0.3">
      <c r="A11" s="148" t="s">
        <v>119</v>
      </c>
      <c r="B11" s="148"/>
      <c r="C11" s="148"/>
      <c r="D11" s="148"/>
      <c r="E11" s="148"/>
      <c r="F11" s="148"/>
      <c r="G11" s="148"/>
      <c r="H11" s="148"/>
      <c r="I11" s="148"/>
      <c r="J11" s="148"/>
      <c r="K11" s="148"/>
      <c r="L11" s="148"/>
      <c r="M11" s="148"/>
      <c r="N11" s="148"/>
      <c r="O11" s="148"/>
      <c r="P11" s="148"/>
      <c r="Q11" s="148"/>
      <c r="R11" s="148"/>
      <c r="S11" s="148"/>
      <c r="T11" s="148"/>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row>
    <row r="12" spans="1:53" ht="18.75" x14ac:dyDescent="0.3">
      <c r="A12" s="84"/>
      <c r="B12" s="84"/>
      <c r="C12" s="84"/>
      <c r="D12" s="84"/>
      <c r="E12" s="84"/>
      <c r="F12" s="84"/>
      <c r="G12" s="84"/>
      <c r="H12" s="84"/>
      <c r="I12" s="84"/>
      <c r="J12" s="84"/>
      <c r="K12" s="84"/>
      <c r="L12" s="84"/>
      <c r="M12" s="84"/>
      <c r="N12" s="84"/>
      <c r="O12" s="84"/>
      <c r="P12" s="84"/>
      <c r="Q12" s="84"/>
      <c r="R12" s="84"/>
      <c r="S12" s="84"/>
      <c r="T12" s="84"/>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row>
    <row r="13" spans="1:53" ht="18.75" x14ac:dyDescent="0.25">
      <c r="A13" s="145" t="s">
        <v>488</v>
      </c>
      <c r="B13" s="145"/>
      <c r="C13" s="145"/>
      <c r="D13" s="145"/>
      <c r="E13" s="145"/>
      <c r="F13" s="145"/>
      <c r="G13" s="145"/>
      <c r="H13" s="145"/>
      <c r="I13" s="145"/>
      <c r="J13" s="145"/>
      <c r="K13" s="145"/>
      <c r="L13" s="145"/>
      <c r="M13" s="145"/>
      <c r="N13" s="145"/>
      <c r="O13" s="145"/>
      <c r="P13" s="145"/>
      <c r="Q13" s="145"/>
      <c r="R13" s="145"/>
      <c r="S13" s="145"/>
      <c r="T13" s="145"/>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row>
    <row r="14" spans="1:53" x14ac:dyDescent="0.25">
      <c r="A14" s="146"/>
      <c r="B14" s="146"/>
      <c r="C14" s="146"/>
      <c r="D14" s="146"/>
      <c r="E14" s="146"/>
      <c r="F14" s="146"/>
      <c r="G14" s="146"/>
      <c r="H14" s="146"/>
      <c r="I14" s="146"/>
      <c r="J14" s="146"/>
      <c r="K14" s="146"/>
      <c r="L14" s="146"/>
      <c r="M14" s="146"/>
      <c r="N14" s="146"/>
      <c r="O14" s="146"/>
      <c r="P14" s="146"/>
      <c r="Q14" s="146"/>
      <c r="R14" s="146"/>
      <c r="S14" s="146"/>
      <c r="T14" s="146"/>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row>
    <row r="15" spans="1:53" ht="15.75" customHeight="1" x14ac:dyDescent="0.25">
      <c r="A15" s="147"/>
      <c r="B15" s="147"/>
      <c r="C15" s="147"/>
      <c r="D15" s="147"/>
      <c r="E15" s="147"/>
      <c r="F15" s="147"/>
      <c r="G15" s="147"/>
      <c r="H15" s="147"/>
      <c r="I15" s="147"/>
      <c r="J15" s="147"/>
      <c r="K15" s="147"/>
      <c r="L15" s="147"/>
      <c r="M15" s="147"/>
      <c r="N15" s="147"/>
      <c r="O15" s="147"/>
      <c r="P15" s="147"/>
      <c r="Q15" s="147"/>
      <c r="R15" s="147"/>
      <c r="S15" s="147"/>
      <c r="T15" s="147"/>
    </row>
    <row r="16" spans="1:53" ht="72.75" customHeight="1" x14ac:dyDescent="0.25">
      <c r="A16" s="133" t="s">
        <v>2</v>
      </c>
      <c r="B16" s="133" t="s">
        <v>120</v>
      </c>
      <c r="C16" s="133" t="s">
        <v>121</v>
      </c>
      <c r="D16" s="137" t="s">
        <v>5</v>
      </c>
      <c r="E16" s="133" t="s">
        <v>122</v>
      </c>
      <c r="F16" s="133" t="s">
        <v>123</v>
      </c>
      <c r="G16" s="133" t="s">
        <v>372</v>
      </c>
      <c r="H16" s="133"/>
      <c r="I16" s="133"/>
      <c r="J16" s="133"/>
      <c r="K16" s="133"/>
      <c r="L16" s="135" t="s">
        <v>124</v>
      </c>
      <c r="M16" s="135"/>
      <c r="N16" s="134" t="s">
        <v>371</v>
      </c>
      <c r="O16" s="135"/>
      <c r="P16" s="135"/>
      <c r="Q16" s="135"/>
      <c r="R16" s="135"/>
      <c r="S16" s="135"/>
      <c r="T16" s="136"/>
    </row>
    <row r="17" spans="1:24" ht="102" customHeight="1" x14ac:dyDescent="0.25">
      <c r="A17" s="133"/>
      <c r="B17" s="133"/>
      <c r="C17" s="133"/>
      <c r="D17" s="138"/>
      <c r="E17" s="133"/>
      <c r="F17" s="133"/>
      <c r="G17" s="134" t="s">
        <v>10</v>
      </c>
      <c r="H17" s="135"/>
      <c r="I17" s="135"/>
      <c r="J17" s="135"/>
      <c r="K17" s="136"/>
      <c r="L17" s="134" t="s">
        <v>485</v>
      </c>
      <c r="M17" s="136"/>
      <c r="N17" s="90" t="s">
        <v>418</v>
      </c>
      <c r="O17" s="90" t="s">
        <v>419</v>
      </c>
      <c r="P17" s="90" t="s">
        <v>420</v>
      </c>
      <c r="Q17" s="90" t="s">
        <v>421</v>
      </c>
      <c r="R17" s="90" t="s">
        <v>483</v>
      </c>
      <c r="S17" s="90" t="s">
        <v>484</v>
      </c>
      <c r="T17" s="133" t="s">
        <v>11</v>
      </c>
    </row>
    <row r="18" spans="1:24" ht="92.25" customHeight="1" x14ac:dyDescent="0.25">
      <c r="A18" s="133"/>
      <c r="B18" s="133"/>
      <c r="C18" s="133"/>
      <c r="D18" s="139"/>
      <c r="E18" s="83" t="s">
        <v>10</v>
      </c>
      <c r="F18" s="83" t="s">
        <v>12</v>
      </c>
      <c r="G18" s="81" t="s">
        <v>125</v>
      </c>
      <c r="H18" s="81" t="s">
        <v>126</v>
      </c>
      <c r="I18" s="81" t="s">
        <v>127</v>
      </c>
      <c r="J18" s="35" t="s">
        <v>128</v>
      </c>
      <c r="K18" s="35" t="s">
        <v>129</v>
      </c>
      <c r="L18" s="81" t="s">
        <v>130</v>
      </c>
      <c r="M18" s="81" t="s">
        <v>131</v>
      </c>
      <c r="N18" s="81" t="s">
        <v>132</v>
      </c>
      <c r="O18" s="81" t="s">
        <v>132</v>
      </c>
      <c r="P18" s="81" t="s">
        <v>132</v>
      </c>
      <c r="Q18" s="81" t="s">
        <v>132</v>
      </c>
      <c r="R18" s="81" t="s">
        <v>132</v>
      </c>
      <c r="S18" s="81" t="s">
        <v>132</v>
      </c>
      <c r="T18" s="133"/>
    </row>
    <row r="19" spans="1:24" ht="19.5" customHeight="1" x14ac:dyDescent="0.25">
      <c r="A19" s="81">
        <v>1</v>
      </c>
      <c r="B19" s="81">
        <v>2</v>
      </c>
      <c r="C19" s="81">
        <v>3</v>
      </c>
      <c r="D19" s="81">
        <v>4</v>
      </c>
      <c r="E19" s="81">
        <v>5</v>
      </c>
      <c r="F19" s="81">
        <v>6</v>
      </c>
      <c r="G19" s="81">
        <v>7</v>
      </c>
      <c r="H19" s="81">
        <v>8</v>
      </c>
      <c r="I19" s="81">
        <v>9</v>
      </c>
      <c r="J19" s="81">
        <v>10</v>
      </c>
      <c r="K19" s="81">
        <v>11</v>
      </c>
      <c r="L19" s="81">
        <v>12</v>
      </c>
      <c r="M19" s="81">
        <v>13</v>
      </c>
      <c r="N19" s="2" t="s">
        <v>133</v>
      </c>
      <c r="O19" s="2" t="s">
        <v>134</v>
      </c>
      <c r="P19" s="2" t="s">
        <v>422</v>
      </c>
      <c r="Q19" s="2" t="s">
        <v>423</v>
      </c>
      <c r="R19" s="2" t="s">
        <v>424</v>
      </c>
      <c r="S19" s="2" t="s">
        <v>425</v>
      </c>
      <c r="T19" s="81">
        <v>15</v>
      </c>
    </row>
    <row r="20" spans="1:24" x14ac:dyDescent="0.25">
      <c r="A20" s="3" t="s">
        <v>21</v>
      </c>
      <c r="B20" s="33" t="s">
        <v>22</v>
      </c>
      <c r="C20" s="10" t="s">
        <v>117</v>
      </c>
      <c r="D20" s="65" t="s">
        <v>118</v>
      </c>
      <c r="E20" s="65" t="s">
        <v>118</v>
      </c>
      <c r="F20" s="65" t="s">
        <v>118</v>
      </c>
      <c r="G20" s="52">
        <f>G22+G26+G24</f>
        <v>319.24748272633332</v>
      </c>
      <c r="H20" s="52">
        <f t="shared" ref="H20:K20" si="0">H22+H26+H24</f>
        <v>7.5685370000000001</v>
      </c>
      <c r="I20" s="52">
        <f t="shared" si="0"/>
        <v>150.06445295966668</v>
      </c>
      <c r="J20" s="52">
        <f t="shared" si="0"/>
        <v>143.87238697500001</v>
      </c>
      <c r="K20" s="52">
        <f t="shared" si="0"/>
        <v>17.742105791666667</v>
      </c>
      <c r="L20" s="81" t="s">
        <v>118</v>
      </c>
      <c r="M20" s="52">
        <f>T20</f>
        <v>319.24745605966666</v>
      </c>
      <c r="N20" s="52">
        <f t="shared" ref="N20:S20" si="1">SUM(N22,N26)+N24</f>
        <v>89.954814392999992</v>
      </c>
      <c r="O20" s="52">
        <f t="shared" si="1"/>
        <v>55.877825000000001</v>
      </c>
      <c r="P20" s="52">
        <f t="shared" si="1"/>
        <v>45.717550000000003</v>
      </c>
      <c r="Q20" s="52">
        <f t="shared" si="1"/>
        <v>45.085791666666672</v>
      </c>
      <c r="R20" s="52">
        <f t="shared" si="1"/>
        <v>39.593708333333332</v>
      </c>
      <c r="S20" s="52">
        <f t="shared" si="1"/>
        <v>43.017766666666667</v>
      </c>
      <c r="T20" s="52">
        <f>SUM(O20,P20,Q20,R20,N20)+S20</f>
        <v>319.24745605966666</v>
      </c>
      <c r="V20" s="48"/>
      <c r="X20" s="79"/>
    </row>
    <row r="21" spans="1:24" x14ac:dyDescent="0.25">
      <c r="A21" s="3" t="s">
        <v>23</v>
      </c>
      <c r="B21" s="33" t="s">
        <v>24</v>
      </c>
      <c r="C21" s="10" t="s">
        <v>117</v>
      </c>
      <c r="D21" s="65" t="s">
        <v>118</v>
      </c>
      <c r="E21" s="65" t="s">
        <v>118</v>
      </c>
      <c r="F21" s="65" t="s">
        <v>118</v>
      </c>
      <c r="G21" s="51">
        <v>0</v>
      </c>
      <c r="H21" s="51">
        <v>0</v>
      </c>
      <c r="I21" s="51">
        <v>0</v>
      </c>
      <c r="J21" s="51">
        <v>0</v>
      </c>
      <c r="K21" s="51">
        <v>0</v>
      </c>
      <c r="L21" s="81" t="s">
        <v>118</v>
      </c>
      <c r="M21" s="52">
        <f t="shared" ref="M21:M79" si="2">T21</f>
        <v>0</v>
      </c>
      <c r="N21" s="51">
        <v>0</v>
      </c>
      <c r="O21" s="51">
        <v>0</v>
      </c>
      <c r="P21" s="51">
        <v>0</v>
      </c>
      <c r="Q21" s="51">
        <v>0</v>
      </c>
      <c r="R21" s="51">
        <v>0</v>
      </c>
      <c r="S21" s="51">
        <v>0</v>
      </c>
      <c r="T21" s="51">
        <v>0</v>
      </c>
      <c r="V21" s="48"/>
      <c r="X21" s="79"/>
    </row>
    <row r="22" spans="1:24" x14ac:dyDescent="0.25">
      <c r="A22" s="3" t="s">
        <v>25</v>
      </c>
      <c r="B22" s="33" t="s">
        <v>26</v>
      </c>
      <c r="C22" s="10" t="s">
        <v>117</v>
      </c>
      <c r="D22" s="65" t="s">
        <v>118</v>
      </c>
      <c r="E22" s="65" t="s">
        <v>118</v>
      </c>
      <c r="F22" s="65" t="s">
        <v>118</v>
      </c>
      <c r="G22" s="52">
        <f>G48</f>
        <v>279.68199166666665</v>
      </c>
      <c r="H22" s="52">
        <f t="shared" ref="H22:K22" si="3">H48</f>
        <v>6.0083299999999999</v>
      </c>
      <c r="I22" s="52">
        <f t="shared" si="3"/>
        <v>145.62644166666666</v>
      </c>
      <c r="J22" s="52">
        <f t="shared" si="3"/>
        <v>112.02573833333334</v>
      </c>
      <c r="K22" s="52">
        <f t="shared" si="3"/>
        <v>16.021481666666666</v>
      </c>
      <c r="L22" s="81" t="s">
        <v>118</v>
      </c>
      <c r="M22" s="52">
        <f t="shared" si="2"/>
        <v>279.681985</v>
      </c>
      <c r="N22" s="52">
        <f t="shared" ref="N22:S22" si="4">N48</f>
        <v>80.558743333333325</v>
      </c>
      <c r="O22" s="52">
        <f t="shared" si="4"/>
        <v>42.928425000000004</v>
      </c>
      <c r="P22" s="52">
        <f t="shared" si="4"/>
        <v>32.177550000000004</v>
      </c>
      <c r="Q22" s="52">
        <f t="shared" si="4"/>
        <v>41.405791666666673</v>
      </c>
      <c r="R22" s="52">
        <f t="shared" si="4"/>
        <v>39.593708333333332</v>
      </c>
      <c r="S22" s="52">
        <f t="shared" si="4"/>
        <v>43.017766666666667</v>
      </c>
      <c r="T22" s="52">
        <f>SUM(O22,P22,Q22,R22,N22)+S22</f>
        <v>279.681985</v>
      </c>
      <c r="V22" s="48"/>
      <c r="X22" s="79"/>
    </row>
    <row r="23" spans="1:24" ht="31.5" customHeight="1" x14ac:dyDescent="0.25">
      <c r="A23" s="3" t="s">
        <v>27</v>
      </c>
      <c r="B23" s="33" t="s">
        <v>28</v>
      </c>
      <c r="C23" s="10" t="s">
        <v>117</v>
      </c>
      <c r="D23" s="65" t="s">
        <v>118</v>
      </c>
      <c r="E23" s="65" t="s">
        <v>118</v>
      </c>
      <c r="F23" s="65" t="s">
        <v>118</v>
      </c>
      <c r="G23" s="51">
        <v>0</v>
      </c>
      <c r="H23" s="51">
        <v>0</v>
      </c>
      <c r="I23" s="51">
        <v>0</v>
      </c>
      <c r="J23" s="51">
        <v>0</v>
      </c>
      <c r="K23" s="51">
        <v>0</v>
      </c>
      <c r="L23" s="81" t="s">
        <v>118</v>
      </c>
      <c r="M23" s="52">
        <f t="shared" si="2"/>
        <v>0</v>
      </c>
      <c r="N23" s="51">
        <v>0</v>
      </c>
      <c r="O23" s="51">
        <v>0</v>
      </c>
      <c r="P23" s="51">
        <v>0</v>
      </c>
      <c r="Q23" s="51">
        <v>0</v>
      </c>
      <c r="R23" s="51">
        <v>0</v>
      </c>
      <c r="S23" s="51">
        <v>0</v>
      </c>
      <c r="T23" s="51">
        <v>0</v>
      </c>
      <c r="V23" s="48"/>
      <c r="X23" s="79"/>
    </row>
    <row r="24" spans="1:24" x14ac:dyDescent="0.25">
      <c r="A24" s="3" t="s">
        <v>29</v>
      </c>
      <c r="B24" s="33" t="s">
        <v>30</v>
      </c>
      <c r="C24" s="10" t="s">
        <v>117</v>
      </c>
      <c r="D24" s="65" t="s">
        <v>118</v>
      </c>
      <c r="E24" s="65" t="s">
        <v>118</v>
      </c>
      <c r="F24" s="65" t="s">
        <v>118</v>
      </c>
      <c r="G24" s="51">
        <f>G74</f>
        <v>6.0582710596666693</v>
      </c>
      <c r="H24" s="51">
        <f t="shared" ref="H24:K24" si="5">H74</f>
        <v>0.31020700000000001</v>
      </c>
      <c r="I24" s="51">
        <f t="shared" si="5"/>
        <v>3.889711293</v>
      </c>
      <c r="J24" s="51">
        <f t="shared" si="5"/>
        <v>1.8156486416666699</v>
      </c>
      <c r="K24" s="51">
        <f t="shared" si="5"/>
        <v>4.2704125000000002E-2</v>
      </c>
      <c r="L24" s="81" t="s">
        <v>118</v>
      </c>
      <c r="M24" s="52">
        <f t="shared" si="2"/>
        <v>6.0582710596666693</v>
      </c>
      <c r="N24" s="51">
        <f>N73</f>
        <v>6.0582710596666693</v>
      </c>
      <c r="O24" s="51">
        <v>0</v>
      </c>
      <c r="P24" s="51">
        <v>0</v>
      </c>
      <c r="Q24" s="51">
        <v>0</v>
      </c>
      <c r="R24" s="51">
        <v>0</v>
      </c>
      <c r="S24" s="51">
        <v>0</v>
      </c>
      <c r="T24" s="52">
        <f>SUM(O24,P24,Q24,R24,N24)</f>
        <v>6.0582710596666693</v>
      </c>
      <c r="V24" s="48"/>
      <c r="X24" s="79"/>
    </row>
    <row r="25" spans="1:24" ht="31.5" customHeight="1" x14ac:dyDescent="0.25">
      <c r="A25" s="3" t="s">
        <v>31</v>
      </c>
      <c r="B25" s="33" t="s">
        <v>32</v>
      </c>
      <c r="C25" s="10" t="s">
        <v>117</v>
      </c>
      <c r="D25" s="65" t="s">
        <v>118</v>
      </c>
      <c r="E25" s="65" t="s">
        <v>118</v>
      </c>
      <c r="F25" s="65" t="s">
        <v>118</v>
      </c>
      <c r="G25" s="51">
        <v>0</v>
      </c>
      <c r="H25" s="51">
        <v>0</v>
      </c>
      <c r="I25" s="51">
        <v>0</v>
      </c>
      <c r="J25" s="51">
        <v>0</v>
      </c>
      <c r="K25" s="51">
        <v>0</v>
      </c>
      <c r="L25" s="81" t="s">
        <v>118</v>
      </c>
      <c r="M25" s="52">
        <f t="shared" si="2"/>
        <v>0</v>
      </c>
      <c r="N25" s="51">
        <v>0</v>
      </c>
      <c r="O25" s="51">
        <v>0</v>
      </c>
      <c r="P25" s="51">
        <v>0</v>
      </c>
      <c r="Q25" s="51">
        <v>0</v>
      </c>
      <c r="R25" s="51">
        <v>0</v>
      </c>
      <c r="S25" s="51">
        <v>0</v>
      </c>
      <c r="T25" s="51">
        <v>0</v>
      </c>
      <c r="V25" s="48"/>
      <c r="X25" s="79"/>
    </row>
    <row r="26" spans="1:24" x14ac:dyDescent="0.25">
      <c r="A26" s="3" t="s">
        <v>33</v>
      </c>
      <c r="B26" s="33" t="s">
        <v>34</v>
      </c>
      <c r="C26" s="10" t="s">
        <v>117</v>
      </c>
      <c r="D26" s="65" t="s">
        <v>118</v>
      </c>
      <c r="E26" s="65" t="s">
        <v>118</v>
      </c>
      <c r="F26" s="65" t="s">
        <v>118</v>
      </c>
      <c r="G26" s="52">
        <f>G76</f>
        <v>33.507220000000004</v>
      </c>
      <c r="H26" s="52">
        <f t="shared" ref="H26:K26" si="6">H76</f>
        <v>1.25</v>
      </c>
      <c r="I26" s="52">
        <f t="shared" si="6"/>
        <v>0.54830000000000001</v>
      </c>
      <c r="J26" s="52">
        <f t="shared" si="6"/>
        <v>30.030999999999999</v>
      </c>
      <c r="K26" s="52">
        <f t="shared" si="6"/>
        <v>1.6779200000000003</v>
      </c>
      <c r="L26" s="81" t="s">
        <v>118</v>
      </c>
      <c r="M26" s="52">
        <f t="shared" si="2"/>
        <v>33.507199999999997</v>
      </c>
      <c r="N26" s="52">
        <f>N76</f>
        <v>3.3377999999999997</v>
      </c>
      <c r="O26" s="52">
        <f>O76</f>
        <v>12.949400000000001</v>
      </c>
      <c r="P26" s="52">
        <f>P76</f>
        <v>13.54</v>
      </c>
      <c r="Q26" s="52">
        <f>Q76</f>
        <v>3.68</v>
      </c>
      <c r="R26" s="52">
        <v>0</v>
      </c>
      <c r="S26" s="52">
        <v>0</v>
      </c>
      <c r="T26" s="52">
        <f>SUM(O26,P26,Q26,R26,N26)</f>
        <v>33.507199999999997</v>
      </c>
      <c r="V26" s="48"/>
      <c r="X26" s="79"/>
    </row>
    <row r="27" spans="1:24" x14ac:dyDescent="0.25">
      <c r="A27" s="3" t="s">
        <v>35</v>
      </c>
      <c r="B27" s="33" t="s">
        <v>489</v>
      </c>
      <c r="C27" s="10" t="s">
        <v>117</v>
      </c>
      <c r="D27" s="65" t="s">
        <v>118</v>
      </c>
      <c r="E27" s="65" t="s">
        <v>118</v>
      </c>
      <c r="F27" s="65" t="s">
        <v>118</v>
      </c>
      <c r="G27" s="51">
        <f>G20</f>
        <v>319.24748272633332</v>
      </c>
      <c r="H27" s="51">
        <f t="shared" ref="H27:K27" si="7">H20</f>
        <v>7.5685370000000001</v>
      </c>
      <c r="I27" s="51">
        <f t="shared" si="7"/>
        <v>150.06445295966668</v>
      </c>
      <c r="J27" s="51">
        <f t="shared" si="7"/>
        <v>143.87238697500001</v>
      </c>
      <c r="K27" s="51">
        <f t="shared" si="7"/>
        <v>17.742105791666667</v>
      </c>
      <c r="L27" s="132" t="s">
        <v>118</v>
      </c>
      <c r="M27" s="52">
        <f t="shared" si="2"/>
        <v>319.24745605966666</v>
      </c>
      <c r="N27" s="51">
        <f>N20</f>
        <v>89.954814392999992</v>
      </c>
      <c r="O27" s="51">
        <f t="shared" ref="O27:T27" si="8">O20</f>
        <v>55.877825000000001</v>
      </c>
      <c r="P27" s="51">
        <f t="shared" si="8"/>
        <v>45.717550000000003</v>
      </c>
      <c r="Q27" s="51">
        <f t="shared" si="8"/>
        <v>45.085791666666672</v>
      </c>
      <c r="R27" s="51">
        <f t="shared" si="8"/>
        <v>39.593708333333332</v>
      </c>
      <c r="S27" s="51">
        <f>S20</f>
        <v>43.017766666666667</v>
      </c>
      <c r="T27" s="51">
        <f t="shared" si="8"/>
        <v>319.24745605966666</v>
      </c>
      <c r="V27" s="48"/>
      <c r="X27" s="79"/>
    </row>
    <row r="28" spans="1:24" x14ac:dyDescent="0.25">
      <c r="A28" s="3" t="s">
        <v>36</v>
      </c>
      <c r="B28" s="33" t="s">
        <v>37</v>
      </c>
      <c r="C28" s="10" t="s">
        <v>117</v>
      </c>
      <c r="D28" s="65" t="s">
        <v>118</v>
      </c>
      <c r="E28" s="65" t="s">
        <v>118</v>
      </c>
      <c r="F28" s="65" t="s">
        <v>118</v>
      </c>
      <c r="G28" s="51">
        <v>0</v>
      </c>
      <c r="H28" s="51">
        <v>0</v>
      </c>
      <c r="I28" s="51">
        <v>0</v>
      </c>
      <c r="J28" s="51">
        <v>0</v>
      </c>
      <c r="K28" s="51">
        <v>0</v>
      </c>
      <c r="L28" s="81" t="s">
        <v>118</v>
      </c>
      <c r="M28" s="52">
        <f t="shared" si="2"/>
        <v>0</v>
      </c>
      <c r="N28" s="51">
        <v>0</v>
      </c>
      <c r="O28" s="51">
        <v>0</v>
      </c>
      <c r="P28" s="51">
        <v>0</v>
      </c>
      <c r="Q28" s="51">
        <v>0</v>
      </c>
      <c r="R28" s="51">
        <v>0</v>
      </c>
      <c r="S28" s="51">
        <v>0</v>
      </c>
      <c r="T28" s="51">
        <v>0</v>
      </c>
      <c r="V28" s="48"/>
      <c r="X28" s="79"/>
    </row>
    <row r="29" spans="1:24" ht="31.5" customHeight="1" x14ac:dyDescent="0.25">
      <c r="A29" s="3" t="s">
        <v>38</v>
      </c>
      <c r="B29" s="33" t="s">
        <v>39</v>
      </c>
      <c r="C29" s="10" t="s">
        <v>117</v>
      </c>
      <c r="D29" s="65" t="s">
        <v>118</v>
      </c>
      <c r="E29" s="65" t="s">
        <v>118</v>
      </c>
      <c r="F29" s="65" t="s">
        <v>118</v>
      </c>
      <c r="G29" s="51">
        <v>0</v>
      </c>
      <c r="H29" s="51">
        <v>0</v>
      </c>
      <c r="I29" s="51">
        <v>0</v>
      </c>
      <c r="J29" s="51">
        <v>0</v>
      </c>
      <c r="K29" s="51">
        <v>0</v>
      </c>
      <c r="L29" s="81" t="s">
        <v>118</v>
      </c>
      <c r="M29" s="52">
        <f t="shared" si="2"/>
        <v>0</v>
      </c>
      <c r="N29" s="51">
        <v>0</v>
      </c>
      <c r="O29" s="51">
        <v>0</v>
      </c>
      <c r="P29" s="51">
        <v>0</v>
      </c>
      <c r="Q29" s="51">
        <v>0</v>
      </c>
      <c r="R29" s="51">
        <v>0</v>
      </c>
      <c r="S29" s="51">
        <v>0</v>
      </c>
      <c r="T29" s="51">
        <v>0</v>
      </c>
      <c r="V29" s="48"/>
      <c r="X29" s="79"/>
    </row>
    <row r="30" spans="1:24" ht="31.5" customHeight="1" x14ac:dyDescent="0.25">
      <c r="A30" s="3" t="s">
        <v>40</v>
      </c>
      <c r="B30" s="33" t="s">
        <v>41</v>
      </c>
      <c r="C30" s="10" t="s">
        <v>117</v>
      </c>
      <c r="D30" s="65" t="s">
        <v>118</v>
      </c>
      <c r="E30" s="65" t="s">
        <v>118</v>
      </c>
      <c r="F30" s="65" t="s">
        <v>118</v>
      </c>
      <c r="G30" s="51">
        <v>0</v>
      </c>
      <c r="H30" s="51">
        <v>0</v>
      </c>
      <c r="I30" s="51">
        <v>0</v>
      </c>
      <c r="J30" s="51">
        <v>0</v>
      </c>
      <c r="K30" s="51">
        <v>0</v>
      </c>
      <c r="L30" s="81" t="s">
        <v>118</v>
      </c>
      <c r="M30" s="52">
        <f t="shared" si="2"/>
        <v>0</v>
      </c>
      <c r="N30" s="51">
        <v>0</v>
      </c>
      <c r="O30" s="51">
        <v>0</v>
      </c>
      <c r="P30" s="51">
        <v>0</v>
      </c>
      <c r="Q30" s="51">
        <v>0</v>
      </c>
      <c r="R30" s="51">
        <v>0</v>
      </c>
      <c r="S30" s="51">
        <v>0</v>
      </c>
      <c r="T30" s="51">
        <v>0</v>
      </c>
      <c r="V30" s="48"/>
      <c r="X30" s="79"/>
    </row>
    <row r="31" spans="1:24" ht="31.5" customHeight="1" x14ac:dyDescent="0.25">
      <c r="A31" s="3" t="s">
        <v>42</v>
      </c>
      <c r="B31" s="33" t="s">
        <v>43</v>
      </c>
      <c r="C31" s="10" t="s">
        <v>117</v>
      </c>
      <c r="D31" s="65" t="s">
        <v>118</v>
      </c>
      <c r="E31" s="65" t="s">
        <v>118</v>
      </c>
      <c r="F31" s="65" t="s">
        <v>118</v>
      </c>
      <c r="G31" s="51">
        <v>0</v>
      </c>
      <c r="H31" s="51">
        <v>0</v>
      </c>
      <c r="I31" s="51">
        <v>0</v>
      </c>
      <c r="J31" s="51">
        <v>0</v>
      </c>
      <c r="K31" s="51">
        <v>0</v>
      </c>
      <c r="L31" s="81" t="s">
        <v>118</v>
      </c>
      <c r="M31" s="52">
        <f t="shared" si="2"/>
        <v>0</v>
      </c>
      <c r="N31" s="51">
        <v>0</v>
      </c>
      <c r="O31" s="51">
        <v>0</v>
      </c>
      <c r="P31" s="51">
        <v>0</v>
      </c>
      <c r="Q31" s="51">
        <v>0</v>
      </c>
      <c r="R31" s="51">
        <v>0</v>
      </c>
      <c r="S31" s="51">
        <v>0</v>
      </c>
      <c r="T31" s="51">
        <v>0</v>
      </c>
      <c r="V31" s="48"/>
      <c r="X31" s="79"/>
    </row>
    <row r="32" spans="1:24" ht="31.5" customHeight="1" x14ac:dyDescent="0.25">
      <c r="A32" s="3" t="s">
        <v>44</v>
      </c>
      <c r="B32" s="33" t="s">
        <v>45</v>
      </c>
      <c r="C32" s="10" t="s">
        <v>117</v>
      </c>
      <c r="D32" s="65" t="s">
        <v>118</v>
      </c>
      <c r="E32" s="65" t="s">
        <v>118</v>
      </c>
      <c r="F32" s="65" t="s">
        <v>118</v>
      </c>
      <c r="G32" s="51">
        <v>0</v>
      </c>
      <c r="H32" s="51">
        <v>0</v>
      </c>
      <c r="I32" s="51">
        <v>0</v>
      </c>
      <c r="J32" s="51">
        <v>0</v>
      </c>
      <c r="K32" s="51">
        <v>0</v>
      </c>
      <c r="L32" s="81" t="s">
        <v>118</v>
      </c>
      <c r="M32" s="52">
        <f t="shared" si="2"/>
        <v>0</v>
      </c>
      <c r="N32" s="51">
        <v>0</v>
      </c>
      <c r="O32" s="51">
        <v>0</v>
      </c>
      <c r="P32" s="51">
        <v>0</v>
      </c>
      <c r="Q32" s="51">
        <v>0</v>
      </c>
      <c r="R32" s="51">
        <v>0</v>
      </c>
      <c r="S32" s="51">
        <v>0</v>
      </c>
      <c r="T32" s="51">
        <v>0</v>
      </c>
      <c r="V32" s="48"/>
      <c r="X32" s="79"/>
    </row>
    <row r="33" spans="1:24" ht="31.5" customHeight="1" x14ac:dyDescent="0.25">
      <c r="A33" s="3" t="s">
        <v>46</v>
      </c>
      <c r="B33" s="33" t="s">
        <v>47</v>
      </c>
      <c r="C33" s="10" t="s">
        <v>117</v>
      </c>
      <c r="D33" s="65" t="s">
        <v>118</v>
      </c>
      <c r="E33" s="65" t="s">
        <v>118</v>
      </c>
      <c r="F33" s="65" t="s">
        <v>118</v>
      </c>
      <c r="G33" s="51">
        <v>0</v>
      </c>
      <c r="H33" s="51">
        <v>0</v>
      </c>
      <c r="I33" s="51">
        <v>0</v>
      </c>
      <c r="J33" s="51">
        <v>0</v>
      </c>
      <c r="K33" s="51">
        <v>0</v>
      </c>
      <c r="L33" s="81" t="s">
        <v>118</v>
      </c>
      <c r="M33" s="52">
        <f t="shared" si="2"/>
        <v>0</v>
      </c>
      <c r="N33" s="51">
        <v>0</v>
      </c>
      <c r="O33" s="51">
        <v>0</v>
      </c>
      <c r="P33" s="51">
        <v>0</v>
      </c>
      <c r="Q33" s="51">
        <v>0</v>
      </c>
      <c r="R33" s="51">
        <v>0</v>
      </c>
      <c r="S33" s="51">
        <v>0</v>
      </c>
      <c r="T33" s="51">
        <v>0</v>
      </c>
      <c r="V33" s="48"/>
      <c r="X33" s="79"/>
    </row>
    <row r="34" spans="1:24" ht="47.25" customHeight="1" x14ac:dyDescent="0.25">
      <c r="A34" s="3" t="s">
        <v>48</v>
      </c>
      <c r="B34" s="33" t="s">
        <v>49</v>
      </c>
      <c r="C34" s="10" t="s">
        <v>117</v>
      </c>
      <c r="D34" s="65" t="s">
        <v>118</v>
      </c>
      <c r="E34" s="65" t="s">
        <v>118</v>
      </c>
      <c r="F34" s="65" t="s">
        <v>118</v>
      </c>
      <c r="G34" s="51">
        <v>0</v>
      </c>
      <c r="H34" s="51">
        <v>0</v>
      </c>
      <c r="I34" s="51">
        <v>0</v>
      </c>
      <c r="J34" s="51">
        <v>0</v>
      </c>
      <c r="K34" s="51">
        <v>0</v>
      </c>
      <c r="L34" s="81" t="s">
        <v>118</v>
      </c>
      <c r="M34" s="52">
        <f t="shared" si="2"/>
        <v>0</v>
      </c>
      <c r="N34" s="51">
        <v>0</v>
      </c>
      <c r="O34" s="51">
        <v>0</v>
      </c>
      <c r="P34" s="51">
        <v>0</v>
      </c>
      <c r="Q34" s="51">
        <v>0</v>
      </c>
      <c r="R34" s="51">
        <v>0</v>
      </c>
      <c r="S34" s="51">
        <v>0</v>
      </c>
      <c r="T34" s="51">
        <v>0</v>
      </c>
      <c r="V34" s="48"/>
      <c r="X34" s="79"/>
    </row>
    <row r="35" spans="1:24" ht="31.5" customHeight="1" x14ac:dyDescent="0.25">
      <c r="A35" s="3" t="s">
        <v>50</v>
      </c>
      <c r="B35" s="33" t="s">
        <v>51</v>
      </c>
      <c r="C35" s="10" t="s">
        <v>117</v>
      </c>
      <c r="D35" s="65" t="s">
        <v>118</v>
      </c>
      <c r="E35" s="65" t="s">
        <v>118</v>
      </c>
      <c r="F35" s="65" t="s">
        <v>118</v>
      </c>
      <c r="G35" s="51">
        <v>0</v>
      </c>
      <c r="H35" s="51">
        <v>0</v>
      </c>
      <c r="I35" s="51">
        <v>0</v>
      </c>
      <c r="J35" s="51">
        <v>0</v>
      </c>
      <c r="K35" s="51">
        <v>0</v>
      </c>
      <c r="L35" s="81" t="s">
        <v>118</v>
      </c>
      <c r="M35" s="52">
        <f t="shared" si="2"/>
        <v>0</v>
      </c>
      <c r="N35" s="51">
        <v>0</v>
      </c>
      <c r="O35" s="51">
        <v>0</v>
      </c>
      <c r="P35" s="51">
        <v>0</v>
      </c>
      <c r="Q35" s="51">
        <v>0</v>
      </c>
      <c r="R35" s="51">
        <v>0</v>
      </c>
      <c r="S35" s="51">
        <v>0</v>
      </c>
      <c r="T35" s="51">
        <v>0</v>
      </c>
      <c r="V35" s="48"/>
      <c r="X35" s="79"/>
    </row>
    <row r="36" spans="1:24" ht="31.5" customHeight="1" x14ac:dyDescent="0.25">
      <c r="A36" s="3" t="s">
        <v>52</v>
      </c>
      <c r="B36" s="33" t="s">
        <v>53</v>
      </c>
      <c r="C36" s="10" t="s">
        <v>117</v>
      </c>
      <c r="D36" s="65" t="s">
        <v>118</v>
      </c>
      <c r="E36" s="65" t="s">
        <v>118</v>
      </c>
      <c r="F36" s="65" t="s">
        <v>118</v>
      </c>
      <c r="G36" s="51">
        <v>0</v>
      </c>
      <c r="H36" s="51">
        <v>0</v>
      </c>
      <c r="I36" s="51">
        <v>0</v>
      </c>
      <c r="J36" s="51">
        <v>0</v>
      </c>
      <c r="K36" s="51">
        <v>0</v>
      </c>
      <c r="L36" s="81" t="s">
        <v>118</v>
      </c>
      <c r="M36" s="52">
        <f t="shared" si="2"/>
        <v>0</v>
      </c>
      <c r="N36" s="51">
        <v>0</v>
      </c>
      <c r="O36" s="51">
        <v>0</v>
      </c>
      <c r="P36" s="51">
        <v>0</v>
      </c>
      <c r="Q36" s="51">
        <v>0</v>
      </c>
      <c r="R36" s="51">
        <v>0</v>
      </c>
      <c r="S36" s="51">
        <v>0</v>
      </c>
      <c r="T36" s="51">
        <v>0</v>
      </c>
      <c r="V36" s="48"/>
      <c r="X36" s="79"/>
    </row>
    <row r="37" spans="1:24" ht="31.5" customHeight="1" x14ac:dyDescent="0.25">
      <c r="A37" s="3" t="s">
        <v>54</v>
      </c>
      <c r="B37" s="33" t="s">
        <v>55</v>
      </c>
      <c r="C37" s="10" t="s">
        <v>117</v>
      </c>
      <c r="D37" s="65" t="s">
        <v>118</v>
      </c>
      <c r="E37" s="65" t="s">
        <v>118</v>
      </c>
      <c r="F37" s="65" t="s">
        <v>118</v>
      </c>
      <c r="G37" s="51">
        <v>0</v>
      </c>
      <c r="H37" s="51">
        <v>0</v>
      </c>
      <c r="I37" s="51">
        <v>0</v>
      </c>
      <c r="J37" s="51">
        <v>0</v>
      </c>
      <c r="K37" s="51">
        <v>0</v>
      </c>
      <c r="L37" s="81" t="s">
        <v>118</v>
      </c>
      <c r="M37" s="52">
        <f t="shared" si="2"/>
        <v>0</v>
      </c>
      <c r="N37" s="51">
        <v>0</v>
      </c>
      <c r="O37" s="51">
        <v>0</v>
      </c>
      <c r="P37" s="51">
        <v>0</v>
      </c>
      <c r="Q37" s="51">
        <v>0</v>
      </c>
      <c r="R37" s="51">
        <v>0</v>
      </c>
      <c r="S37" s="51">
        <v>0</v>
      </c>
      <c r="T37" s="51">
        <v>0</v>
      </c>
      <c r="V37" s="48"/>
      <c r="X37" s="79"/>
    </row>
    <row r="38" spans="1:24" ht="63" customHeight="1" x14ac:dyDescent="0.25">
      <c r="A38" s="3" t="s">
        <v>54</v>
      </c>
      <c r="B38" s="33" t="s">
        <v>56</v>
      </c>
      <c r="C38" s="10" t="s">
        <v>117</v>
      </c>
      <c r="D38" s="65" t="s">
        <v>118</v>
      </c>
      <c r="E38" s="65" t="s">
        <v>118</v>
      </c>
      <c r="F38" s="65" t="s">
        <v>118</v>
      </c>
      <c r="G38" s="51">
        <v>0</v>
      </c>
      <c r="H38" s="51">
        <v>0</v>
      </c>
      <c r="I38" s="51">
        <v>0</v>
      </c>
      <c r="J38" s="51">
        <v>0</v>
      </c>
      <c r="K38" s="51">
        <v>0</v>
      </c>
      <c r="L38" s="81" t="s">
        <v>118</v>
      </c>
      <c r="M38" s="52">
        <f t="shared" si="2"/>
        <v>0</v>
      </c>
      <c r="N38" s="51">
        <v>0</v>
      </c>
      <c r="O38" s="51">
        <v>0</v>
      </c>
      <c r="P38" s="51">
        <v>0</v>
      </c>
      <c r="Q38" s="51">
        <v>0</v>
      </c>
      <c r="R38" s="51">
        <v>0</v>
      </c>
      <c r="S38" s="51">
        <v>0</v>
      </c>
      <c r="T38" s="51">
        <v>0</v>
      </c>
      <c r="V38" s="48"/>
      <c r="X38" s="79"/>
    </row>
    <row r="39" spans="1:24" ht="47.25" customHeight="1" x14ac:dyDescent="0.25">
      <c r="A39" s="3" t="s">
        <v>54</v>
      </c>
      <c r="B39" s="33" t="s">
        <v>57</v>
      </c>
      <c r="C39" s="10" t="s">
        <v>117</v>
      </c>
      <c r="D39" s="65" t="s">
        <v>118</v>
      </c>
      <c r="E39" s="65" t="s">
        <v>118</v>
      </c>
      <c r="F39" s="65" t="s">
        <v>118</v>
      </c>
      <c r="G39" s="51">
        <v>0</v>
      </c>
      <c r="H39" s="51">
        <v>0</v>
      </c>
      <c r="I39" s="51">
        <v>0</v>
      </c>
      <c r="J39" s="51">
        <v>0</v>
      </c>
      <c r="K39" s="51">
        <v>0</v>
      </c>
      <c r="L39" s="81" t="s">
        <v>118</v>
      </c>
      <c r="M39" s="52">
        <f t="shared" si="2"/>
        <v>0</v>
      </c>
      <c r="N39" s="51">
        <v>0</v>
      </c>
      <c r="O39" s="51">
        <v>0</v>
      </c>
      <c r="P39" s="51">
        <v>0</v>
      </c>
      <c r="Q39" s="51">
        <v>0</v>
      </c>
      <c r="R39" s="51">
        <v>0</v>
      </c>
      <c r="S39" s="51">
        <v>0</v>
      </c>
      <c r="T39" s="51">
        <v>0</v>
      </c>
      <c r="V39" s="48"/>
      <c r="X39" s="79"/>
    </row>
    <row r="40" spans="1:24" ht="63" customHeight="1" x14ac:dyDescent="0.25">
      <c r="A40" s="3" t="s">
        <v>54</v>
      </c>
      <c r="B40" s="33" t="s">
        <v>58</v>
      </c>
      <c r="C40" s="10" t="s">
        <v>117</v>
      </c>
      <c r="D40" s="65" t="s">
        <v>118</v>
      </c>
      <c r="E40" s="65" t="s">
        <v>118</v>
      </c>
      <c r="F40" s="65" t="s">
        <v>118</v>
      </c>
      <c r="G40" s="51">
        <v>0</v>
      </c>
      <c r="H40" s="51">
        <v>0</v>
      </c>
      <c r="I40" s="51">
        <v>0</v>
      </c>
      <c r="J40" s="51">
        <v>0</v>
      </c>
      <c r="K40" s="51">
        <v>0</v>
      </c>
      <c r="L40" s="81" t="s">
        <v>118</v>
      </c>
      <c r="M40" s="52">
        <f t="shared" si="2"/>
        <v>0</v>
      </c>
      <c r="N40" s="51">
        <v>0</v>
      </c>
      <c r="O40" s="51">
        <v>0</v>
      </c>
      <c r="P40" s="51">
        <v>0</v>
      </c>
      <c r="Q40" s="51">
        <v>0</v>
      </c>
      <c r="R40" s="51">
        <v>0</v>
      </c>
      <c r="S40" s="51">
        <v>0</v>
      </c>
      <c r="T40" s="51">
        <v>0</v>
      </c>
      <c r="V40" s="48"/>
      <c r="X40" s="79"/>
    </row>
    <row r="41" spans="1:24" ht="31.5" customHeight="1" x14ac:dyDescent="0.25">
      <c r="A41" s="3" t="s">
        <v>59</v>
      </c>
      <c r="B41" s="33" t="s">
        <v>55</v>
      </c>
      <c r="C41" s="10" t="s">
        <v>117</v>
      </c>
      <c r="D41" s="65" t="s">
        <v>118</v>
      </c>
      <c r="E41" s="65" t="s">
        <v>118</v>
      </c>
      <c r="F41" s="65" t="s">
        <v>118</v>
      </c>
      <c r="G41" s="51">
        <v>0</v>
      </c>
      <c r="H41" s="51">
        <v>0</v>
      </c>
      <c r="I41" s="51">
        <v>0</v>
      </c>
      <c r="J41" s="51">
        <v>0</v>
      </c>
      <c r="K41" s="51">
        <v>0</v>
      </c>
      <c r="L41" s="81" t="s">
        <v>118</v>
      </c>
      <c r="M41" s="52">
        <f t="shared" si="2"/>
        <v>0</v>
      </c>
      <c r="N41" s="51">
        <v>0</v>
      </c>
      <c r="O41" s="51">
        <v>0</v>
      </c>
      <c r="P41" s="51">
        <v>0</v>
      </c>
      <c r="Q41" s="51">
        <v>0</v>
      </c>
      <c r="R41" s="51">
        <v>0</v>
      </c>
      <c r="S41" s="51">
        <v>0</v>
      </c>
      <c r="T41" s="51">
        <v>0</v>
      </c>
      <c r="V41" s="48"/>
      <c r="X41" s="79"/>
    </row>
    <row r="42" spans="1:24" ht="63" customHeight="1" x14ac:dyDescent="0.25">
      <c r="A42" s="3" t="s">
        <v>59</v>
      </c>
      <c r="B42" s="33" t="s">
        <v>56</v>
      </c>
      <c r="C42" s="10" t="s">
        <v>117</v>
      </c>
      <c r="D42" s="65" t="s">
        <v>118</v>
      </c>
      <c r="E42" s="65" t="s">
        <v>118</v>
      </c>
      <c r="F42" s="65" t="s">
        <v>118</v>
      </c>
      <c r="G42" s="51">
        <v>0</v>
      </c>
      <c r="H42" s="51">
        <v>0</v>
      </c>
      <c r="I42" s="51">
        <v>0</v>
      </c>
      <c r="J42" s="51">
        <v>0</v>
      </c>
      <c r="K42" s="51">
        <v>0</v>
      </c>
      <c r="L42" s="81" t="s">
        <v>118</v>
      </c>
      <c r="M42" s="52">
        <f t="shared" si="2"/>
        <v>0</v>
      </c>
      <c r="N42" s="51">
        <v>0</v>
      </c>
      <c r="O42" s="51">
        <v>0</v>
      </c>
      <c r="P42" s="51">
        <v>0</v>
      </c>
      <c r="Q42" s="51">
        <v>0</v>
      </c>
      <c r="R42" s="51">
        <v>0</v>
      </c>
      <c r="S42" s="51">
        <v>0</v>
      </c>
      <c r="T42" s="51">
        <v>0</v>
      </c>
      <c r="V42" s="48"/>
      <c r="X42" s="79"/>
    </row>
    <row r="43" spans="1:24" ht="47.25" customHeight="1" x14ac:dyDescent="0.25">
      <c r="A43" s="3" t="s">
        <v>59</v>
      </c>
      <c r="B43" s="33" t="s">
        <v>57</v>
      </c>
      <c r="C43" s="10" t="s">
        <v>117</v>
      </c>
      <c r="D43" s="65" t="s">
        <v>118</v>
      </c>
      <c r="E43" s="65" t="s">
        <v>118</v>
      </c>
      <c r="F43" s="65" t="s">
        <v>118</v>
      </c>
      <c r="G43" s="51">
        <v>0</v>
      </c>
      <c r="H43" s="51">
        <v>0</v>
      </c>
      <c r="I43" s="51">
        <v>0</v>
      </c>
      <c r="J43" s="51">
        <v>0</v>
      </c>
      <c r="K43" s="51">
        <v>0</v>
      </c>
      <c r="L43" s="81" t="s">
        <v>118</v>
      </c>
      <c r="M43" s="52">
        <f t="shared" si="2"/>
        <v>0</v>
      </c>
      <c r="N43" s="51">
        <v>0</v>
      </c>
      <c r="O43" s="51">
        <v>0</v>
      </c>
      <c r="P43" s="51">
        <v>0</v>
      </c>
      <c r="Q43" s="51">
        <v>0</v>
      </c>
      <c r="R43" s="51">
        <v>0</v>
      </c>
      <c r="S43" s="51">
        <v>0</v>
      </c>
      <c r="T43" s="51">
        <v>0</v>
      </c>
      <c r="V43" s="48"/>
      <c r="X43" s="79"/>
    </row>
    <row r="44" spans="1:24" ht="63" customHeight="1" x14ac:dyDescent="0.25">
      <c r="A44" s="3" t="s">
        <v>59</v>
      </c>
      <c r="B44" s="33" t="s">
        <v>60</v>
      </c>
      <c r="C44" s="10" t="s">
        <v>117</v>
      </c>
      <c r="D44" s="65" t="s">
        <v>118</v>
      </c>
      <c r="E44" s="65" t="s">
        <v>118</v>
      </c>
      <c r="F44" s="65" t="s">
        <v>118</v>
      </c>
      <c r="G44" s="51">
        <v>0</v>
      </c>
      <c r="H44" s="51">
        <v>0</v>
      </c>
      <c r="I44" s="51">
        <v>0</v>
      </c>
      <c r="J44" s="51">
        <v>0</v>
      </c>
      <c r="K44" s="51">
        <v>0</v>
      </c>
      <c r="L44" s="81" t="s">
        <v>118</v>
      </c>
      <c r="M44" s="52">
        <f t="shared" si="2"/>
        <v>0</v>
      </c>
      <c r="N44" s="51">
        <v>0</v>
      </c>
      <c r="O44" s="51">
        <v>0</v>
      </c>
      <c r="P44" s="51">
        <v>0</v>
      </c>
      <c r="Q44" s="51">
        <v>0</v>
      </c>
      <c r="R44" s="51">
        <v>0</v>
      </c>
      <c r="S44" s="51">
        <v>0</v>
      </c>
      <c r="T44" s="51">
        <v>0</v>
      </c>
      <c r="V44" s="48"/>
      <c r="X44" s="79"/>
    </row>
    <row r="45" spans="1:24" ht="47.25" customHeight="1" x14ac:dyDescent="0.25">
      <c r="A45" s="3" t="s">
        <v>61</v>
      </c>
      <c r="B45" s="33" t="s">
        <v>62</v>
      </c>
      <c r="C45" s="10" t="s">
        <v>117</v>
      </c>
      <c r="D45" s="65" t="s">
        <v>118</v>
      </c>
      <c r="E45" s="65" t="s">
        <v>118</v>
      </c>
      <c r="F45" s="65" t="s">
        <v>118</v>
      </c>
      <c r="G45" s="51">
        <v>0</v>
      </c>
      <c r="H45" s="51">
        <v>0</v>
      </c>
      <c r="I45" s="51">
        <v>0</v>
      </c>
      <c r="J45" s="51">
        <v>0</v>
      </c>
      <c r="K45" s="51">
        <v>0</v>
      </c>
      <c r="L45" s="81" t="s">
        <v>118</v>
      </c>
      <c r="M45" s="52">
        <f t="shared" si="2"/>
        <v>0</v>
      </c>
      <c r="N45" s="51">
        <v>0</v>
      </c>
      <c r="O45" s="51">
        <v>0</v>
      </c>
      <c r="P45" s="51">
        <v>0</v>
      </c>
      <c r="Q45" s="51">
        <v>0</v>
      </c>
      <c r="R45" s="51">
        <v>0</v>
      </c>
      <c r="S45" s="51">
        <v>0</v>
      </c>
      <c r="T45" s="51">
        <v>0</v>
      </c>
      <c r="V45" s="48"/>
      <c r="X45" s="79"/>
    </row>
    <row r="46" spans="1:24" ht="47.25" customHeight="1" x14ac:dyDescent="0.25">
      <c r="A46" s="3" t="s">
        <v>63</v>
      </c>
      <c r="B46" s="33" t="s">
        <v>64</v>
      </c>
      <c r="C46" s="10" t="s">
        <v>117</v>
      </c>
      <c r="D46" s="65" t="s">
        <v>118</v>
      </c>
      <c r="E46" s="65" t="s">
        <v>118</v>
      </c>
      <c r="F46" s="65" t="s">
        <v>118</v>
      </c>
      <c r="G46" s="51">
        <v>0</v>
      </c>
      <c r="H46" s="51">
        <v>0</v>
      </c>
      <c r="I46" s="51">
        <v>0</v>
      </c>
      <c r="J46" s="51">
        <v>0</v>
      </c>
      <c r="K46" s="51">
        <v>0</v>
      </c>
      <c r="L46" s="81" t="s">
        <v>118</v>
      </c>
      <c r="M46" s="52">
        <f t="shared" si="2"/>
        <v>0</v>
      </c>
      <c r="N46" s="51">
        <v>0</v>
      </c>
      <c r="O46" s="51">
        <v>0</v>
      </c>
      <c r="P46" s="51">
        <v>0</v>
      </c>
      <c r="Q46" s="51">
        <v>0</v>
      </c>
      <c r="R46" s="51">
        <v>0</v>
      </c>
      <c r="S46" s="51">
        <v>0</v>
      </c>
      <c r="T46" s="51">
        <v>0</v>
      </c>
      <c r="V46" s="48"/>
      <c r="X46" s="79"/>
    </row>
    <row r="47" spans="1:24" ht="47.25" customHeight="1" x14ac:dyDescent="0.25">
      <c r="A47" s="3" t="s">
        <v>65</v>
      </c>
      <c r="B47" s="33" t="s">
        <v>66</v>
      </c>
      <c r="C47" s="10" t="s">
        <v>117</v>
      </c>
      <c r="D47" s="65" t="s">
        <v>118</v>
      </c>
      <c r="E47" s="65" t="s">
        <v>118</v>
      </c>
      <c r="F47" s="65" t="s">
        <v>118</v>
      </c>
      <c r="G47" s="51">
        <v>0</v>
      </c>
      <c r="H47" s="51">
        <v>0</v>
      </c>
      <c r="I47" s="51">
        <v>0</v>
      </c>
      <c r="J47" s="51">
        <v>0</v>
      </c>
      <c r="K47" s="51">
        <v>0</v>
      </c>
      <c r="L47" s="81" t="s">
        <v>118</v>
      </c>
      <c r="M47" s="52">
        <f t="shared" si="2"/>
        <v>0</v>
      </c>
      <c r="N47" s="51">
        <v>0</v>
      </c>
      <c r="O47" s="51">
        <v>0</v>
      </c>
      <c r="P47" s="51">
        <v>0</v>
      </c>
      <c r="Q47" s="51">
        <v>0</v>
      </c>
      <c r="R47" s="51">
        <v>0</v>
      </c>
      <c r="S47" s="51">
        <v>0</v>
      </c>
      <c r="T47" s="51">
        <v>0</v>
      </c>
      <c r="V47" s="48"/>
      <c r="X47" s="79"/>
    </row>
    <row r="48" spans="1:24" ht="31.5" customHeight="1" x14ac:dyDescent="0.25">
      <c r="A48" s="3" t="s">
        <v>67</v>
      </c>
      <c r="B48" s="33" t="s">
        <v>68</v>
      </c>
      <c r="C48" s="10" t="s">
        <v>117</v>
      </c>
      <c r="D48" s="65" t="s">
        <v>118</v>
      </c>
      <c r="E48" s="65" t="s">
        <v>118</v>
      </c>
      <c r="F48" s="65" t="s">
        <v>118</v>
      </c>
      <c r="G48" s="52">
        <f>G49+G56</f>
        <v>279.68199166666665</v>
      </c>
      <c r="H48" s="52">
        <f t="shared" ref="H48:K48" si="9">H49+H56</f>
        <v>6.0083299999999999</v>
      </c>
      <c r="I48" s="52">
        <f t="shared" si="9"/>
        <v>145.62644166666666</v>
      </c>
      <c r="J48" s="52">
        <f t="shared" si="9"/>
        <v>112.02573833333334</v>
      </c>
      <c r="K48" s="52">
        <f t="shared" si="9"/>
        <v>16.021481666666666</v>
      </c>
      <c r="L48" s="81" t="s">
        <v>118</v>
      </c>
      <c r="M48" s="52">
        <f t="shared" si="2"/>
        <v>279.681985</v>
      </c>
      <c r="N48" s="52">
        <f t="shared" ref="N48:S48" si="10">N49+N56</f>
        <v>80.558743333333325</v>
      </c>
      <c r="O48" s="52">
        <f t="shared" si="10"/>
        <v>42.928425000000004</v>
      </c>
      <c r="P48" s="52">
        <f t="shared" si="10"/>
        <v>32.177550000000004</v>
      </c>
      <c r="Q48" s="52">
        <f t="shared" si="10"/>
        <v>41.405791666666673</v>
      </c>
      <c r="R48" s="52">
        <f t="shared" si="10"/>
        <v>39.593708333333332</v>
      </c>
      <c r="S48" s="52">
        <f t="shared" si="10"/>
        <v>43.017766666666667</v>
      </c>
      <c r="T48" s="52">
        <f>SUM(O48,P48,Q48,R48,N48)+S48</f>
        <v>279.681985</v>
      </c>
      <c r="V48" s="48"/>
      <c r="X48" s="79"/>
    </row>
    <row r="49" spans="1:24" ht="47.25" customHeight="1" x14ac:dyDescent="0.25">
      <c r="A49" s="3" t="s">
        <v>69</v>
      </c>
      <c r="B49" s="33" t="s">
        <v>70</v>
      </c>
      <c r="C49" s="10" t="s">
        <v>117</v>
      </c>
      <c r="D49" s="65" t="s">
        <v>118</v>
      </c>
      <c r="E49" s="65" t="s">
        <v>118</v>
      </c>
      <c r="F49" s="65" t="s">
        <v>118</v>
      </c>
      <c r="G49" s="52">
        <f>SUM(H49:K49)</f>
        <v>27.929459999999999</v>
      </c>
      <c r="H49" s="52">
        <f>H50</f>
        <v>6.0083299999999999</v>
      </c>
      <c r="I49" s="52">
        <f t="shared" ref="I49:K50" si="11">I50</f>
        <v>0.55274999999999996</v>
      </c>
      <c r="J49" s="52">
        <f t="shared" si="11"/>
        <v>21.368379999999998</v>
      </c>
      <c r="K49" s="52">
        <f t="shared" si="11"/>
        <v>0</v>
      </c>
      <c r="L49" s="52" t="s">
        <v>118</v>
      </c>
      <c r="M49" s="52">
        <f t="shared" si="2"/>
        <v>27.929459999999999</v>
      </c>
      <c r="N49" s="52">
        <f>G49</f>
        <v>27.929459999999999</v>
      </c>
      <c r="O49" s="52">
        <v>0</v>
      </c>
      <c r="P49" s="52">
        <v>0</v>
      </c>
      <c r="Q49" s="52">
        <v>0</v>
      </c>
      <c r="R49" s="52">
        <v>0</v>
      </c>
      <c r="S49" s="52">
        <v>0</v>
      </c>
      <c r="T49" s="52">
        <f>SUM(O49,P49,Q49,R49,N49)</f>
        <v>27.929459999999999</v>
      </c>
      <c r="V49" s="48"/>
      <c r="X49" s="79"/>
    </row>
    <row r="50" spans="1:24" x14ac:dyDescent="0.25">
      <c r="A50" s="3" t="s">
        <v>71</v>
      </c>
      <c r="B50" s="33" t="s">
        <v>72</v>
      </c>
      <c r="C50" s="10" t="s">
        <v>117</v>
      </c>
      <c r="D50" s="65" t="s">
        <v>118</v>
      </c>
      <c r="E50" s="65" t="s">
        <v>118</v>
      </c>
      <c r="F50" s="65" t="s">
        <v>118</v>
      </c>
      <c r="G50" s="52">
        <f t="shared" ref="G50:G51" si="12">SUM(H50:K50)</f>
        <v>27.929459999999999</v>
      </c>
      <c r="H50" s="52">
        <f>H51</f>
        <v>6.0083299999999999</v>
      </c>
      <c r="I50" s="52">
        <f t="shared" si="11"/>
        <v>0.55274999999999996</v>
      </c>
      <c r="J50" s="52">
        <f t="shared" si="11"/>
        <v>21.368379999999998</v>
      </c>
      <c r="K50" s="52">
        <f t="shared" si="11"/>
        <v>0</v>
      </c>
      <c r="L50" s="52" t="s">
        <v>118</v>
      </c>
      <c r="M50" s="52">
        <f t="shared" si="2"/>
        <v>27.929459999999999</v>
      </c>
      <c r="N50" s="52">
        <f>G50</f>
        <v>27.929459999999999</v>
      </c>
      <c r="O50" s="52">
        <v>0</v>
      </c>
      <c r="P50" s="52">
        <v>0</v>
      </c>
      <c r="Q50" s="52">
        <v>0</v>
      </c>
      <c r="R50" s="52">
        <v>0</v>
      </c>
      <c r="S50" s="52">
        <v>0</v>
      </c>
      <c r="T50" s="52">
        <f>SUM(O50,P50,Q50,R50,N50)</f>
        <v>27.929459999999999</v>
      </c>
      <c r="V50" s="48"/>
      <c r="X50" s="79"/>
    </row>
    <row r="51" spans="1:24" ht="63" customHeight="1" x14ac:dyDescent="0.25">
      <c r="A51" s="3" t="s">
        <v>71</v>
      </c>
      <c r="B51" s="33" t="s">
        <v>494</v>
      </c>
      <c r="C51" s="10" t="s">
        <v>495</v>
      </c>
      <c r="D51" s="3">
        <v>2026</v>
      </c>
      <c r="E51" s="3">
        <v>2026</v>
      </c>
      <c r="F51" s="65" t="s">
        <v>118</v>
      </c>
      <c r="G51" s="52">
        <f t="shared" si="12"/>
        <v>27.929459999999999</v>
      </c>
      <c r="H51" s="52">
        <v>6.0083299999999999</v>
      </c>
      <c r="I51" s="52">
        <v>0.55274999999999996</v>
      </c>
      <c r="J51" s="52">
        <v>21.368379999999998</v>
      </c>
      <c r="K51" s="52">
        <v>0</v>
      </c>
      <c r="L51" s="81" t="s">
        <v>118</v>
      </c>
      <c r="M51" s="52">
        <f t="shared" si="2"/>
        <v>27.929459999999999</v>
      </c>
      <c r="N51" s="52">
        <f>G51</f>
        <v>27.929459999999999</v>
      </c>
      <c r="O51" s="52">
        <v>0</v>
      </c>
      <c r="P51" s="52">
        <v>0</v>
      </c>
      <c r="Q51" s="52">
        <v>0</v>
      </c>
      <c r="R51" s="52">
        <v>0</v>
      </c>
      <c r="S51" s="52">
        <v>0</v>
      </c>
      <c r="T51" s="52">
        <f>SUM(O51,P51,Q51,R51,N51)</f>
        <v>27.929459999999999</v>
      </c>
      <c r="V51" s="48"/>
      <c r="X51" s="79"/>
    </row>
    <row r="52" spans="1:24" ht="78.75" customHeight="1" x14ac:dyDescent="0.25">
      <c r="A52" s="3" t="s">
        <v>73</v>
      </c>
      <c r="B52" s="33" t="s">
        <v>74</v>
      </c>
      <c r="C52" s="10" t="s">
        <v>117</v>
      </c>
      <c r="D52" s="65" t="s">
        <v>118</v>
      </c>
      <c r="E52" s="65" t="s">
        <v>118</v>
      </c>
      <c r="F52" s="65" t="s">
        <v>118</v>
      </c>
      <c r="G52" s="51">
        <v>0</v>
      </c>
      <c r="H52" s="51">
        <v>0</v>
      </c>
      <c r="I52" s="51">
        <v>0</v>
      </c>
      <c r="J52" s="51">
        <v>0</v>
      </c>
      <c r="K52" s="51">
        <v>0</v>
      </c>
      <c r="L52" s="81" t="s">
        <v>118</v>
      </c>
      <c r="M52" s="52">
        <f t="shared" si="2"/>
        <v>0</v>
      </c>
      <c r="N52" s="51">
        <v>0</v>
      </c>
      <c r="O52" s="51">
        <v>0</v>
      </c>
      <c r="P52" s="51">
        <v>0</v>
      </c>
      <c r="Q52" s="51">
        <v>0</v>
      </c>
      <c r="R52" s="51">
        <v>0</v>
      </c>
      <c r="S52" s="51">
        <v>0</v>
      </c>
      <c r="T52" s="51">
        <v>0</v>
      </c>
      <c r="V52" s="48"/>
      <c r="X52" s="79"/>
    </row>
    <row r="53" spans="1:24" ht="47.25" customHeight="1" x14ac:dyDescent="0.25">
      <c r="A53" s="3" t="s">
        <v>75</v>
      </c>
      <c r="B53" s="33" t="s">
        <v>76</v>
      </c>
      <c r="C53" s="10" t="s">
        <v>117</v>
      </c>
      <c r="D53" s="65" t="s">
        <v>118</v>
      </c>
      <c r="E53" s="65" t="s">
        <v>118</v>
      </c>
      <c r="F53" s="65" t="s">
        <v>118</v>
      </c>
      <c r="G53" s="51">
        <v>0</v>
      </c>
      <c r="H53" s="51">
        <v>0</v>
      </c>
      <c r="I53" s="51">
        <v>0</v>
      </c>
      <c r="J53" s="51">
        <v>0</v>
      </c>
      <c r="K53" s="51">
        <v>0</v>
      </c>
      <c r="L53" s="81" t="s">
        <v>118</v>
      </c>
      <c r="M53" s="52">
        <f t="shared" si="2"/>
        <v>0</v>
      </c>
      <c r="N53" s="51">
        <v>0</v>
      </c>
      <c r="O53" s="51">
        <v>0</v>
      </c>
      <c r="P53" s="51">
        <v>0</v>
      </c>
      <c r="Q53" s="51">
        <v>0</v>
      </c>
      <c r="R53" s="51">
        <v>0</v>
      </c>
      <c r="S53" s="51">
        <v>0</v>
      </c>
      <c r="T53" s="51">
        <v>0</v>
      </c>
      <c r="V53" s="48"/>
      <c r="X53" s="79"/>
    </row>
    <row r="54" spans="1:24" ht="47.25" customHeight="1" x14ac:dyDescent="0.25">
      <c r="A54" s="3" t="s">
        <v>77</v>
      </c>
      <c r="B54" s="33" t="s">
        <v>78</v>
      </c>
      <c r="C54" s="10" t="s">
        <v>117</v>
      </c>
      <c r="D54" s="65" t="s">
        <v>118</v>
      </c>
      <c r="E54" s="65" t="s">
        <v>118</v>
      </c>
      <c r="F54" s="65" t="s">
        <v>118</v>
      </c>
      <c r="G54" s="51">
        <v>0</v>
      </c>
      <c r="H54" s="51">
        <v>0</v>
      </c>
      <c r="I54" s="51">
        <v>0</v>
      </c>
      <c r="J54" s="51">
        <v>0</v>
      </c>
      <c r="K54" s="51">
        <v>0</v>
      </c>
      <c r="L54" s="81" t="s">
        <v>118</v>
      </c>
      <c r="M54" s="52">
        <f t="shared" si="2"/>
        <v>0</v>
      </c>
      <c r="N54" s="51">
        <v>0</v>
      </c>
      <c r="O54" s="51">
        <v>0</v>
      </c>
      <c r="P54" s="51">
        <v>0</v>
      </c>
      <c r="Q54" s="51">
        <v>0</v>
      </c>
      <c r="R54" s="51">
        <v>0</v>
      </c>
      <c r="S54" s="51">
        <v>0</v>
      </c>
      <c r="T54" s="51">
        <v>0</v>
      </c>
      <c r="V54" s="48"/>
      <c r="X54" s="79"/>
    </row>
    <row r="55" spans="1:24" ht="31.5" customHeight="1" x14ac:dyDescent="0.25">
      <c r="A55" s="3" t="s">
        <v>79</v>
      </c>
      <c r="B55" s="33" t="s">
        <v>80</v>
      </c>
      <c r="C55" s="10" t="s">
        <v>117</v>
      </c>
      <c r="D55" s="65" t="s">
        <v>118</v>
      </c>
      <c r="E55" s="65" t="s">
        <v>118</v>
      </c>
      <c r="F55" s="65" t="s">
        <v>118</v>
      </c>
      <c r="G55" s="51">
        <v>0</v>
      </c>
      <c r="H55" s="51">
        <v>0</v>
      </c>
      <c r="I55" s="51">
        <v>0</v>
      </c>
      <c r="J55" s="51">
        <v>0</v>
      </c>
      <c r="K55" s="51">
        <v>0</v>
      </c>
      <c r="L55" s="81" t="s">
        <v>118</v>
      </c>
      <c r="M55" s="52">
        <f t="shared" si="2"/>
        <v>0</v>
      </c>
      <c r="N55" s="51">
        <v>0</v>
      </c>
      <c r="O55" s="51">
        <v>0</v>
      </c>
      <c r="P55" s="51">
        <v>0</v>
      </c>
      <c r="Q55" s="51">
        <v>0</v>
      </c>
      <c r="R55" s="51">
        <v>0</v>
      </c>
      <c r="S55" s="51">
        <v>0</v>
      </c>
      <c r="T55" s="51">
        <v>0</v>
      </c>
      <c r="V55" s="48"/>
      <c r="X55" s="79"/>
    </row>
    <row r="56" spans="1:24" ht="31.5" customHeight="1" x14ac:dyDescent="0.25">
      <c r="A56" s="3" t="s">
        <v>81</v>
      </c>
      <c r="B56" s="33" t="s">
        <v>82</v>
      </c>
      <c r="C56" s="10" t="s">
        <v>117</v>
      </c>
      <c r="D56" s="65" t="s">
        <v>118</v>
      </c>
      <c r="E56" s="65" t="s">
        <v>118</v>
      </c>
      <c r="F56" s="65" t="s">
        <v>118</v>
      </c>
      <c r="G56" s="52">
        <f>G58+G59</f>
        <v>251.75253166666667</v>
      </c>
      <c r="H56" s="52">
        <f t="shared" ref="H56:K57" si="13">H58+H59</f>
        <v>0</v>
      </c>
      <c r="I56" s="52">
        <f t="shared" si="13"/>
        <v>145.07369166666666</v>
      </c>
      <c r="J56" s="52">
        <f t="shared" si="13"/>
        <v>90.657358333333335</v>
      </c>
      <c r="K56" s="52">
        <f t="shared" si="13"/>
        <v>16.021481666666666</v>
      </c>
      <c r="L56" s="81" t="s">
        <v>118</v>
      </c>
      <c r="M56" s="52">
        <f t="shared" si="2"/>
        <v>251.75252499999999</v>
      </c>
      <c r="N56" s="52">
        <f t="shared" ref="N56:T56" si="14">N58+N59</f>
        <v>52.629283333333333</v>
      </c>
      <c r="O56" s="52">
        <f t="shared" si="14"/>
        <v>42.928425000000004</v>
      </c>
      <c r="P56" s="52">
        <f t="shared" si="14"/>
        <v>32.177550000000004</v>
      </c>
      <c r="Q56" s="52">
        <f t="shared" si="14"/>
        <v>41.405791666666673</v>
      </c>
      <c r="R56" s="52">
        <f t="shared" si="14"/>
        <v>39.593708333333332</v>
      </c>
      <c r="S56" s="52">
        <f t="shared" si="14"/>
        <v>43.017766666666667</v>
      </c>
      <c r="T56" s="52">
        <f t="shared" si="14"/>
        <v>251.75252499999999</v>
      </c>
      <c r="V56" s="48"/>
      <c r="X56" s="79"/>
    </row>
    <row r="57" spans="1:24" ht="31.5" customHeight="1" x14ac:dyDescent="0.25">
      <c r="A57" s="3" t="s">
        <v>83</v>
      </c>
      <c r="B57" s="33" t="s">
        <v>84</v>
      </c>
      <c r="C57" s="10" t="s">
        <v>117</v>
      </c>
      <c r="D57" s="65" t="s">
        <v>118</v>
      </c>
      <c r="E57" s="65" t="s">
        <v>118</v>
      </c>
      <c r="F57" s="65" t="s">
        <v>118</v>
      </c>
      <c r="G57" s="52">
        <f>G59+G60</f>
        <v>187.63</v>
      </c>
      <c r="H57" s="52">
        <f t="shared" si="13"/>
        <v>0</v>
      </c>
      <c r="I57" s="52">
        <f t="shared" si="13"/>
        <v>86.35</v>
      </c>
      <c r="J57" s="52">
        <f t="shared" si="13"/>
        <v>90.35</v>
      </c>
      <c r="K57" s="52">
        <f t="shared" si="13"/>
        <v>10.93</v>
      </c>
      <c r="L57" s="81" t="s">
        <v>118</v>
      </c>
      <c r="M57" s="52">
        <f t="shared" si="2"/>
        <v>251.75252499999999</v>
      </c>
      <c r="N57" s="52">
        <f t="shared" ref="N57:T57" si="15">N56</f>
        <v>52.629283333333333</v>
      </c>
      <c r="O57" s="52">
        <f t="shared" si="15"/>
        <v>42.928425000000004</v>
      </c>
      <c r="P57" s="52">
        <f t="shared" si="15"/>
        <v>32.177550000000004</v>
      </c>
      <c r="Q57" s="52">
        <f t="shared" si="15"/>
        <v>41.405791666666673</v>
      </c>
      <c r="R57" s="52">
        <f t="shared" si="15"/>
        <v>39.593708333333332</v>
      </c>
      <c r="S57" s="52">
        <f t="shared" si="15"/>
        <v>43.017766666666667</v>
      </c>
      <c r="T57" s="52">
        <f t="shared" si="15"/>
        <v>251.75252499999999</v>
      </c>
      <c r="V57" s="48"/>
      <c r="X57" s="79"/>
    </row>
    <row r="58" spans="1:24" ht="63" customHeight="1" x14ac:dyDescent="0.25">
      <c r="A58" s="3" t="s">
        <v>83</v>
      </c>
      <c r="B58" s="33" t="s">
        <v>496</v>
      </c>
      <c r="C58" s="85" t="s">
        <v>497</v>
      </c>
      <c r="D58" s="3">
        <v>2026</v>
      </c>
      <c r="E58" s="3">
        <v>2031</v>
      </c>
      <c r="F58" s="65" t="s">
        <v>118</v>
      </c>
      <c r="G58" s="52">
        <f>SUM(H58:K58)</f>
        <v>64.122531666666674</v>
      </c>
      <c r="H58" s="52">
        <v>0</v>
      </c>
      <c r="I58" s="52">
        <f>0.42639/1.2+23.82872/1.2+0.17962/1.2+13.80709/1.2+0.06114/1.2+9.29295/1.2+0.05533/1.2+6.90083/1.2+0.08886/1.2+7.03691/1.2+0.03711/1.2+8.75348/1.2</f>
        <v>58.723691666666674</v>
      </c>
      <c r="J58" s="52">
        <f>0.13204/1.2+0.07373/1.2+0.04202/1.2+0.03626/1.2+0.03261/1.2+0.05217/1.2</f>
        <v>0.30735833333333329</v>
      </c>
      <c r="K58" s="52">
        <f>1.71199/1.2+1.12967/1.2+1.04095/1.2+0.67053/1.2+0.706078/1.2+0.85056/1.2</f>
        <v>5.0914816666666667</v>
      </c>
      <c r="L58" s="81" t="s">
        <v>118</v>
      </c>
      <c r="M58" s="52">
        <f t="shared" si="2"/>
        <v>64.122524999999996</v>
      </c>
      <c r="N58" s="52">
        <f>26.09914/1.2</f>
        <v>21.749283333333334</v>
      </c>
      <c r="O58" s="52">
        <f>15.19011/1.2</f>
        <v>12.658425000000001</v>
      </c>
      <c r="P58" s="52">
        <f>10.43706/1.2</f>
        <v>8.6975500000000014</v>
      </c>
      <c r="Q58" s="52">
        <f>7.66295/1.2</f>
        <v>6.385791666666667</v>
      </c>
      <c r="R58" s="52">
        <f>7.86445/1.2</f>
        <v>6.5537083333333337</v>
      </c>
      <c r="S58" s="52">
        <f>9.69332/1.2</f>
        <v>8.0777666666666672</v>
      </c>
      <c r="T58" s="52">
        <f>SUM(O58,P58,Q58,R58,N58)+S58</f>
        <v>64.122524999999996</v>
      </c>
      <c r="V58" s="48"/>
      <c r="X58" s="79"/>
    </row>
    <row r="59" spans="1:24" ht="63" customHeight="1" x14ac:dyDescent="0.25">
      <c r="A59" s="3" t="s">
        <v>83</v>
      </c>
      <c r="B59" s="33" t="s">
        <v>498</v>
      </c>
      <c r="C59" s="85" t="s">
        <v>499</v>
      </c>
      <c r="D59" s="3">
        <v>2026</v>
      </c>
      <c r="E59" s="3">
        <v>2031</v>
      </c>
      <c r="F59" s="65" t="s">
        <v>118</v>
      </c>
      <c r="G59" s="52">
        <f>SUM(H59:K59)</f>
        <v>187.63</v>
      </c>
      <c r="H59" s="52">
        <v>0</v>
      </c>
      <c r="I59" s="52">
        <v>86.35</v>
      </c>
      <c r="J59" s="52">
        <v>90.35</v>
      </c>
      <c r="K59" s="52">
        <v>10.93</v>
      </c>
      <c r="L59" s="81" t="s">
        <v>118</v>
      </c>
      <c r="M59" s="52">
        <f t="shared" si="2"/>
        <v>187.63</v>
      </c>
      <c r="N59" s="52">
        <v>30.88</v>
      </c>
      <c r="O59" s="52">
        <v>30.27</v>
      </c>
      <c r="P59" s="52">
        <v>23.48</v>
      </c>
      <c r="Q59" s="52">
        <v>35.020000000000003</v>
      </c>
      <c r="R59" s="52">
        <v>33.04</v>
      </c>
      <c r="S59" s="52">
        <v>34.94</v>
      </c>
      <c r="T59" s="52">
        <f>SUM(O59,P59,Q59,R59,N59)+S59</f>
        <v>187.63</v>
      </c>
      <c r="V59" s="48"/>
      <c r="X59" s="79"/>
    </row>
    <row r="60" spans="1:24" ht="31.5" customHeight="1" x14ac:dyDescent="0.25">
      <c r="A60" s="3" t="s">
        <v>85</v>
      </c>
      <c r="B60" s="33" t="s">
        <v>86</v>
      </c>
      <c r="C60" s="10" t="s">
        <v>117</v>
      </c>
      <c r="D60" s="65" t="s">
        <v>118</v>
      </c>
      <c r="E60" s="65" t="s">
        <v>118</v>
      </c>
      <c r="F60" s="65" t="s">
        <v>118</v>
      </c>
      <c r="G60" s="51">
        <v>0</v>
      </c>
      <c r="H60" s="51">
        <v>0</v>
      </c>
      <c r="I60" s="51">
        <v>0</v>
      </c>
      <c r="J60" s="51">
        <v>0</v>
      </c>
      <c r="K60" s="51">
        <v>0</v>
      </c>
      <c r="L60" s="81" t="s">
        <v>118</v>
      </c>
      <c r="M60" s="52">
        <f t="shared" si="2"/>
        <v>0</v>
      </c>
      <c r="N60" s="51">
        <v>0</v>
      </c>
      <c r="O60" s="51">
        <v>0</v>
      </c>
      <c r="P60" s="51">
        <v>0</v>
      </c>
      <c r="Q60" s="51">
        <v>0</v>
      </c>
      <c r="R60" s="51">
        <v>0</v>
      </c>
      <c r="S60" s="51">
        <v>0</v>
      </c>
      <c r="T60" s="51">
        <v>0</v>
      </c>
      <c r="V60" s="48"/>
      <c r="X60" s="79"/>
    </row>
    <row r="61" spans="1:24" ht="31.5" customHeight="1" x14ac:dyDescent="0.25">
      <c r="A61" s="3" t="s">
        <v>87</v>
      </c>
      <c r="B61" s="33" t="s">
        <v>88</v>
      </c>
      <c r="C61" s="10" t="s">
        <v>117</v>
      </c>
      <c r="D61" s="65" t="s">
        <v>118</v>
      </c>
      <c r="E61" s="65" t="s">
        <v>118</v>
      </c>
      <c r="F61" s="65" t="s">
        <v>118</v>
      </c>
      <c r="G61" s="51">
        <v>0</v>
      </c>
      <c r="H61" s="51">
        <v>0</v>
      </c>
      <c r="I61" s="51">
        <v>0</v>
      </c>
      <c r="J61" s="51">
        <v>0</v>
      </c>
      <c r="K61" s="51">
        <v>0</v>
      </c>
      <c r="L61" s="81" t="s">
        <v>118</v>
      </c>
      <c r="M61" s="52">
        <f t="shared" si="2"/>
        <v>0</v>
      </c>
      <c r="N61" s="51">
        <v>0</v>
      </c>
      <c r="O61" s="51">
        <v>0</v>
      </c>
      <c r="P61" s="51">
        <v>0</v>
      </c>
      <c r="Q61" s="51">
        <v>0</v>
      </c>
      <c r="R61" s="51">
        <v>0</v>
      </c>
      <c r="S61" s="51">
        <v>0</v>
      </c>
      <c r="T61" s="51">
        <v>0</v>
      </c>
      <c r="V61" s="48"/>
      <c r="X61" s="79"/>
    </row>
    <row r="62" spans="1:24" ht="31.5" x14ac:dyDescent="0.25">
      <c r="A62" s="3" t="s">
        <v>89</v>
      </c>
      <c r="B62" s="33" t="s">
        <v>90</v>
      </c>
      <c r="C62" s="10" t="s">
        <v>117</v>
      </c>
      <c r="D62" s="65" t="s">
        <v>118</v>
      </c>
      <c r="E62" s="65" t="s">
        <v>118</v>
      </c>
      <c r="F62" s="65" t="s">
        <v>118</v>
      </c>
      <c r="G62" s="51">
        <v>0</v>
      </c>
      <c r="H62" s="51">
        <v>0</v>
      </c>
      <c r="I62" s="51">
        <v>0</v>
      </c>
      <c r="J62" s="51">
        <v>0</v>
      </c>
      <c r="K62" s="51">
        <v>0</v>
      </c>
      <c r="L62" s="81" t="s">
        <v>118</v>
      </c>
      <c r="M62" s="52">
        <f t="shared" si="2"/>
        <v>0</v>
      </c>
      <c r="N62" s="51">
        <v>0</v>
      </c>
      <c r="O62" s="51">
        <v>0</v>
      </c>
      <c r="P62" s="51">
        <v>0</v>
      </c>
      <c r="Q62" s="51">
        <v>0</v>
      </c>
      <c r="R62" s="51">
        <v>0</v>
      </c>
      <c r="S62" s="51">
        <v>0</v>
      </c>
      <c r="T62" s="51">
        <v>0</v>
      </c>
      <c r="V62" s="48"/>
      <c r="X62" s="79"/>
    </row>
    <row r="63" spans="1:24" ht="31.5" customHeight="1" x14ac:dyDescent="0.25">
      <c r="A63" s="3" t="s">
        <v>91</v>
      </c>
      <c r="B63" s="33" t="s">
        <v>92</v>
      </c>
      <c r="C63" s="10" t="s">
        <v>117</v>
      </c>
      <c r="D63" s="65" t="s">
        <v>118</v>
      </c>
      <c r="E63" s="65" t="s">
        <v>118</v>
      </c>
      <c r="F63" s="65" t="s">
        <v>118</v>
      </c>
      <c r="G63" s="51">
        <v>0</v>
      </c>
      <c r="H63" s="51">
        <v>0</v>
      </c>
      <c r="I63" s="51">
        <v>0</v>
      </c>
      <c r="J63" s="51">
        <v>0</v>
      </c>
      <c r="K63" s="51">
        <v>0</v>
      </c>
      <c r="L63" s="81" t="s">
        <v>118</v>
      </c>
      <c r="M63" s="52">
        <f t="shared" si="2"/>
        <v>0</v>
      </c>
      <c r="N63" s="51">
        <v>0</v>
      </c>
      <c r="O63" s="51">
        <v>0</v>
      </c>
      <c r="P63" s="51">
        <v>0</v>
      </c>
      <c r="Q63" s="51">
        <v>0</v>
      </c>
      <c r="R63" s="51">
        <v>0</v>
      </c>
      <c r="S63" s="51">
        <v>0</v>
      </c>
      <c r="T63" s="51">
        <v>0</v>
      </c>
      <c r="V63" s="48"/>
      <c r="X63" s="79"/>
    </row>
    <row r="64" spans="1:24" ht="47.25" customHeight="1" x14ac:dyDescent="0.25">
      <c r="A64" s="3" t="s">
        <v>93</v>
      </c>
      <c r="B64" s="33" t="s">
        <v>94</v>
      </c>
      <c r="C64" s="10" t="s">
        <v>117</v>
      </c>
      <c r="D64" s="65" t="s">
        <v>118</v>
      </c>
      <c r="E64" s="65" t="s">
        <v>118</v>
      </c>
      <c r="F64" s="65" t="s">
        <v>118</v>
      </c>
      <c r="G64" s="51">
        <v>0</v>
      </c>
      <c r="H64" s="51">
        <v>0</v>
      </c>
      <c r="I64" s="51">
        <v>0</v>
      </c>
      <c r="J64" s="51">
        <v>0</v>
      </c>
      <c r="K64" s="51">
        <v>0</v>
      </c>
      <c r="L64" s="81" t="s">
        <v>118</v>
      </c>
      <c r="M64" s="52">
        <f t="shared" si="2"/>
        <v>0</v>
      </c>
      <c r="N64" s="51">
        <v>0</v>
      </c>
      <c r="O64" s="51">
        <v>0</v>
      </c>
      <c r="P64" s="51">
        <v>0</v>
      </c>
      <c r="Q64" s="51">
        <v>0</v>
      </c>
      <c r="R64" s="51">
        <v>0</v>
      </c>
      <c r="S64" s="51">
        <v>0</v>
      </c>
      <c r="T64" s="51">
        <v>0</v>
      </c>
      <c r="V64" s="48"/>
      <c r="X64" s="79"/>
    </row>
    <row r="65" spans="1:24" ht="31.5" customHeight="1" x14ac:dyDescent="0.25">
      <c r="A65" s="3" t="s">
        <v>95</v>
      </c>
      <c r="B65" s="33" t="s">
        <v>96</v>
      </c>
      <c r="C65" s="10" t="s">
        <v>117</v>
      </c>
      <c r="D65" s="65" t="s">
        <v>118</v>
      </c>
      <c r="E65" s="65" t="s">
        <v>118</v>
      </c>
      <c r="F65" s="65" t="s">
        <v>118</v>
      </c>
      <c r="G65" s="51">
        <v>0</v>
      </c>
      <c r="H65" s="51">
        <v>0</v>
      </c>
      <c r="I65" s="51">
        <v>0</v>
      </c>
      <c r="J65" s="51">
        <v>0</v>
      </c>
      <c r="K65" s="51">
        <v>0</v>
      </c>
      <c r="L65" s="81" t="s">
        <v>118</v>
      </c>
      <c r="M65" s="52">
        <f t="shared" si="2"/>
        <v>0</v>
      </c>
      <c r="N65" s="51">
        <v>0</v>
      </c>
      <c r="O65" s="51">
        <v>0</v>
      </c>
      <c r="P65" s="51">
        <v>0</v>
      </c>
      <c r="Q65" s="51">
        <v>0</v>
      </c>
      <c r="R65" s="51">
        <v>0</v>
      </c>
      <c r="S65" s="51">
        <v>0</v>
      </c>
      <c r="T65" s="51">
        <v>0</v>
      </c>
      <c r="V65" s="48"/>
      <c r="X65" s="79"/>
    </row>
    <row r="66" spans="1:24" ht="31.5" customHeight="1" x14ac:dyDescent="0.25">
      <c r="A66" s="3" t="s">
        <v>97</v>
      </c>
      <c r="B66" s="33" t="s">
        <v>98</v>
      </c>
      <c r="C66" s="10" t="s">
        <v>117</v>
      </c>
      <c r="D66" s="65" t="s">
        <v>118</v>
      </c>
      <c r="E66" s="65" t="s">
        <v>118</v>
      </c>
      <c r="F66" s="65" t="s">
        <v>118</v>
      </c>
      <c r="G66" s="51">
        <v>0</v>
      </c>
      <c r="H66" s="51">
        <v>0</v>
      </c>
      <c r="I66" s="51">
        <v>0</v>
      </c>
      <c r="J66" s="51">
        <v>0</v>
      </c>
      <c r="K66" s="51">
        <v>0</v>
      </c>
      <c r="L66" s="81" t="s">
        <v>118</v>
      </c>
      <c r="M66" s="52">
        <f t="shared" si="2"/>
        <v>0</v>
      </c>
      <c r="N66" s="51">
        <v>0</v>
      </c>
      <c r="O66" s="51">
        <v>0</v>
      </c>
      <c r="P66" s="51">
        <v>0</v>
      </c>
      <c r="Q66" s="51">
        <v>0</v>
      </c>
      <c r="R66" s="51">
        <v>0</v>
      </c>
      <c r="S66" s="51">
        <v>0</v>
      </c>
      <c r="T66" s="51">
        <v>0</v>
      </c>
      <c r="V66" s="48"/>
      <c r="X66" s="79"/>
    </row>
    <row r="67" spans="1:24" ht="31.5" customHeight="1" x14ac:dyDescent="0.25">
      <c r="A67" s="3" t="s">
        <v>99</v>
      </c>
      <c r="B67" s="33" t="s">
        <v>100</v>
      </c>
      <c r="C67" s="10" t="s">
        <v>117</v>
      </c>
      <c r="D67" s="65" t="s">
        <v>118</v>
      </c>
      <c r="E67" s="65" t="s">
        <v>118</v>
      </c>
      <c r="F67" s="65" t="s">
        <v>118</v>
      </c>
      <c r="G67" s="51">
        <v>0</v>
      </c>
      <c r="H67" s="51">
        <v>0</v>
      </c>
      <c r="I67" s="51">
        <v>0</v>
      </c>
      <c r="J67" s="51">
        <v>0</v>
      </c>
      <c r="K67" s="51">
        <v>0</v>
      </c>
      <c r="L67" s="81" t="s">
        <v>118</v>
      </c>
      <c r="M67" s="52">
        <f t="shared" si="2"/>
        <v>0</v>
      </c>
      <c r="N67" s="51">
        <v>0</v>
      </c>
      <c r="O67" s="51">
        <v>0</v>
      </c>
      <c r="P67" s="51">
        <v>0</v>
      </c>
      <c r="Q67" s="51">
        <v>0</v>
      </c>
      <c r="R67" s="51">
        <v>0</v>
      </c>
      <c r="S67" s="51">
        <v>0</v>
      </c>
      <c r="T67" s="51">
        <v>0</v>
      </c>
      <c r="V67" s="48"/>
      <c r="X67" s="79"/>
    </row>
    <row r="68" spans="1:24" ht="31.5" customHeight="1" x14ac:dyDescent="0.25">
      <c r="A68" s="3" t="s">
        <v>101</v>
      </c>
      <c r="B68" s="33" t="s">
        <v>102</v>
      </c>
      <c r="C68" s="10" t="s">
        <v>117</v>
      </c>
      <c r="D68" s="65" t="s">
        <v>118</v>
      </c>
      <c r="E68" s="65" t="s">
        <v>118</v>
      </c>
      <c r="F68" s="65" t="s">
        <v>118</v>
      </c>
      <c r="G68" s="51">
        <v>0</v>
      </c>
      <c r="H68" s="51">
        <v>0</v>
      </c>
      <c r="I68" s="51">
        <v>0</v>
      </c>
      <c r="J68" s="51">
        <v>0</v>
      </c>
      <c r="K68" s="51">
        <v>0</v>
      </c>
      <c r="L68" s="81" t="s">
        <v>118</v>
      </c>
      <c r="M68" s="52">
        <f t="shared" si="2"/>
        <v>0</v>
      </c>
      <c r="N68" s="51">
        <v>0</v>
      </c>
      <c r="O68" s="51">
        <v>0</v>
      </c>
      <c r="P68" s="51">
        <v>0</v>
      </c>
      <c r="Q68" s="51">
        <v>0</v>
      </c>
      <c r="R68" s="51">
        <v>0</v>
      </c>
      <c r="S68" s="51">
        <v>0</v>
      </c>
      <c r="T68" s="51">
        <v>0</v>
      </c>
      <c r="V68" s="48"/>
      <c r="X68" s="79"/>
    </row>
    <row r="69" spans="1:24" ht="31.5" x14ac:dyDescent="0.25">
      <c r="A69" s="3" t="s">
        <v>103</v>
      </c>
      <c r="B69" s="33" t="s">
        <v>104</v>
      </c>
      <c r="C69" s="10" t="s">
        <v>117</v>
      </c>
      <c r="D69" s="65" t="s">
        <v>118</v>
      </c>
      <c r="E69" s="65" t="s">
        <v>118</v>
      </c>
      <c r="F69" s="65" t="s">
        <v>118</v>
      </c>
      <c r="G69" s="51">
        <v>0</v>
      </c>
      <c r="H69" s="51">
        <v>0</v>
      </c>
      <c r="I69" s="51">
        <v>0</v>
      </c>
      <c r="J69" s="51">
        <v>0</v>
      </c>
      <c r="K69" s="51">
        <v>0</v>
      </c>
      <c r="L69" s="81" t="s">
        <v>118</v>
      </c>
      <c r="M69" s="52">
        <f t="shared" si="2"/>
        <v>0</v>
      </c>
      <c r="N69" s="51">
        <v>0</v>
      </c>
      <c r="O69" s="51">
        <v>0</v>
      </c>
      <c r="P69" s="51">
        <v>0</v>
      </c>
      <c r="Q69" s="51">
        <v>0</v>
      </c>
      <c r="R69" s="51">
        <v>0</v>
      </c>
      <c r="S69" s="51">
        <v>0</v>
      </c>
      <c r="T69" s="51">
        <v>0</v>
      </c>
      <c r="V69" s="48"/>
      <c r="X69" s="79"/>
    </row>
    <row r="70" spans="1:24" ht="36" customHeight="1" x14ac:dyDescent="0.25">
      <c r="A70" s="3" t="s">
        <v>105</v>
      </c>
      <c r="B70" s="33" t="s">
        <v>106</v>
      </c>
      <c r="C70" s="10" t="s">
        <v>117</v>
      </c>
      <c r="D70" s="65" t="s">
        <v>118</v>
      </c>
      <c r="E70" s="65" t="s">
        <v>118</v>
      </c>
      <c r="F70" s="65" t="s">
        <v>118</v>
      </c>
      <c r="G70" s="51">
        <v>0</v>
      </c>
      <c r="H70" s="51">
        <v>0</v>
      </c>
      <c r="I70" s="51">
        <v>0</v>
      </c>
      <c r="J70" s="51">
        <v>0</v>
      </c>
      <c r="K70" s="51">
        <v>0</v>
      </c>
      <c r="L70" s="81" t="s">
        <v>118</v>
      </c>
      <c r="M70" s="52">
        <f t="shared" si="2"/>
        <v>0</v>
      </c>
      <c r="N70" s="51">
        <v>0</v>
      </c>
      <c r="O70" s="51">
        <v>0</v>
      </c>
      <c r="P70" s="51">
        <v>0</v>
      </c>
      <c r="Q70" s="51">
        <v>0</v>
      </c>
      <c r="R70" s="51">
        <v>0</v>
      </c>
      <c r="S70" s="51">
        <v>0</v>
      </c>
      <c r="T70" s="51">
        <v>0</v>
      </c>
      <c r="V70" s="48"/>
      <c r="X70" s="79"/>
    </row>
    <row r="71" spans="1:24" ht="35.25" customHeight="1" x14ac:dyDescent="0.25">
      <c r="A71" s="3" t="s">
        <v>107</v>
      </c>
      <c r="B71" s="33" t="s">
        <v>108</v>
      </c>
      <c r="C71" s="10" t="s">
        <v>117</v>
      </c>
      <c r="D71" s="65" t="s">
        <v>118</v>
      </c>
      <c r="E71" s="65" t="s">
        <v>118</v>
      </c>
      <c r="F71" s="65" t="s">
        <v>118</v>
      </c>
      <c r="G71" s="51">
        <v>0</v>
      </c>
      <c r="H71" s="51">
        <v>0</v>
      </c>
      <c r="I71" s="51">
        <v>0</v>
      </c>
      <c r="J71" s="51">
        <v>0</v>
      </c>
      <c r="K71" s="51">
        <v>0</v>
      </c>
      <c r="L71" s="81" t="s">
        <v>118</v>
      </c>
      <c r="M71" s="52">
        <f t="shared" si="2"/>
        <v>0</v>
      </c>
      <c r="N71" s="51">
        <v>0</v>
      </c>
      <c r="O71" s="51">
        <v>0</v>
      </c>
      <c r="P71" s="51">
        <v>0</v>
      </c>
      <c r="Q71" s="51">
        <v>0</v>
      </c>
      <c r="R71" s="51">
        <v>0</v>
      </c>
      <c r="S71" s="51">
        <v>0</v>
      </c>
      <c r="T71" s="51">
        <v>0</v>
      </c>
      <c r="V71" s="48"/>
      <c r="X71" s="79"/>
    </row>
    <row r="72" spans="1:24" ht="39.75" customHeight="1" x14ac:dyDescent="0.25">
      <c r="A72" s="3" t="s">
        <v>109</v>
      </c>
      <c r="B72" s="33" t="s">
        <v>110</v>
      </c>
      <c r="C72" s="10" t="s">
        <v>117</v>
      </c>
      <c r="D72" s="65" t="s">
        <v>118</v>
      </c>
      <c r="E72" s="65" t="s">
        <v>118</v>
      </c>
      <c r="F72" s="65" t="s">
        <v>118</v>
      </c>
      <c r="G72" s="51">
        <v>0</v>
      </c>
      <c r="H72" s="51">
        <v>0</v>
      </c>
      <c r="I72" s="51">
        <v>0</v>
      </c>
      <c r="J72" s="51">
        <v>0</v>
      </c>
      <c r="K72" s="51">
        <v>0</v>
      </c>
      <c r="L72" s="81" t="s">
        <v>118</v>
      </c>
      <c r="M72" s="52">
        <f t="shared" si="2"/>
        <v>0</v>
      </c>
      <c r="N72" s="51">
        <v>0</v>
      </c>
      <c r="O72" s="51">
        <v>0</v>
      </c>
      <c r="P72" s="51">
        <v>0</v>
      </c>
      <c r="Q72" s="51">
        <v>0</v>
      </c>
      <c r="R72" s="51">
        <v>0</v>
      </c>
      <c r="S72" s="51">
        <v>0</v>
      </c>
      <c r="T72" s="51">
        <v>0</v>
      </c>
      <c r="V72" s="48"/>
      <c r="X72" s="79"/>
    </row>
    <row r="73" spans="1:24" ht="31.5" x14ac:dyDescent="0.25">
      <c r="A73" s="3" t="s">
        <v>111</v>
      </c>
      <c r="B73" s="33" t="s">
        <v>112</v>
      </c>
      <c r="C73" s="10" t="s">
        <v>117</v>
      </c>
      <c r="D73" s="65" t="s">
        <v>118</v>
      </c>
      <c r="E73" s="65" t="s">
        <v>118</v>
      </c>
      <c r="F73" s="65" t="s">
        <v>118</v>
      </c>
      <c r="G73" s="51">
        <f>SUM(H73:K73)</f>
        <v>6.0582710596666693</v>
      </c>
      <c r="H73" s="51">
        <f>H74</f>
        <v>0.31020700000000001</v>
      </c>
      <c r="I73" s="51">
        <f t="shared" ref="I73:K73" si="16">I74</f>
        <v>3.889711293</v>
      </c>
      <c r="J73" s="51">
        <f t="shared" si="16"/>
        <v>1.8156486416666699</v>
      </c>
      <c r="K73" s="51">
        <f t="shared" si="16"/>
        <v>4.2704125000000002E-2</v>
      </c>
      <c r="L73" s="81" t="s">
        <v>118</v>
      </c>
      <c r="M73" s="52">
        <f t="shared" si="2"/>
        <v>6.0582710596666693</v>
      </c>
      <c r="N73" s="51">
        <f>N74</f>
        <v>6.0582710596666693</v>
      </c>
      <c r="O73" s="51">
        <v>0</v>
      </c>
      <c r="P73" s="51">
        <v>0</v>
      </c>
      <c r="Q73" s="51">
        <v>0</v>
      </c>
      <c r="R73" s="51">
        <v>0</v>
      </c>
      <c r="S73" s="51">
        <v>0</v>
      </c>
      <c r="T73" s="51">
        <f>N73+O73+P73+Q73+R73+S73</f>
        <v>6.0582710596666693</v>
      </c>
      <c r="V73" s="48"/>
      <c r="X73" s="79"/>
    </row>
    <row r="74" spans="1:24" ht="31.5" x14ac:dyDescent="0.25">
      <c r="A74" s="3" t="s">
        <v>111</v>
      </c>
      <c r="B74" s="33" t="s">
        <v>500</v>
      </c>
      <c r="C74" s="85" t="s">
        <v>501</v>
      </c>
      <c r="D74" s="95">
        <v>2026</v>
      </c>
      <c r="E74" s="95">
        <v>2026</v>
      </c>
      <c r="F74" s="65" t="s">
        <v>118</v>
      </c>
      <c r="G74" s="51">
        <f>SUM(H74:K74)</f>
        <v>6.0582710596666693</v>
      </c>
      <c r="H74" s="51">
        <v>0.31020700000000001</v>
      </c>
      <c r="I74" s="51">
        <v>3.889711293</v>
      </c>
      <c r="J74" s="51">
        <v>1.8156486416666699</v>
      </c>
      <c r="K74" s="51">
        <v>4.2704125000000002E-2</v>
      </c>
      <c r="L74" s="81" t="s">
        <v>118</v>
      </c>
      <c r="M74" s="52">
        <f t="shared" si="2"/>
        <v>6.0582710596666693</v>
      </c>
      <c r="N74" s="51">
        <f>G74</f>
        <v>6.0582710596666693</v>
      </c>
      <c r="O74" s="51">
        <v>0</v>
      </c>
      <c r="P74" s="51">
        <v>0</v>
      </c>
      <c r="Q74" s="51">
        <v>0</v>
      </c>
      <c r="R74" s="51">
        <v>0</v>
      </c>
      <c r="S74" s="51">
        <v>0</v>
      </c>
      <c r="T74" s="51">
        <f>N74+O74+P74+Q74+R74+S74</f>
        <v>6.0582710596666693</v>
      </c>
      <c r="V74" s="48"/>
      <c r="X74" s="79"/>
    </row>
    <row r="75" spans="1:24" ht="31.5" x14ac:dyDescent="0.25">
      <c r="A75" s="3" t="s">
        <v>113</v>
      </c>
      <c r="B75" s="33" t="s">
        <v>114</v>
      </c>
      <c r="C75" s="10" t="s">
        <v>117</v>
      </c>
      <c r="D75" s="65" t="s">
        <v>118</v>
      </c>
      <c r="E75" s="65" t="s">
        <v>118</v>
      </c>
      <c r="F75" s="65" t="s">
        <v>118</v>
      </c>
      <c r="G75" s="51">
        <v>0</v>
      </c>
      <c r="H75" s="51">
        <v>0</v>
      </c>
      <c r="I75" s="51">
        <v>0</v>
      </c>
      <c r="J75" s="51">
        <v>0</v>
      </c>
      <c r="K75" s="51">
        <v>0</v>
      </c>
      <c r="L75" s="81" t="s">
        <v>118</v>
      </c>
      <c r="M75" s="52">
        <f t="shared" si="2"/>
        <v>0</v>
      </c>
      <c r="N75" s="51">
        <v>0</v>
      </c>
      <c r="O75" s="51">
        <v>0</v>
      </c>
      <c r="P75" s="51">
        <v>0</v>
      </c>
      <c r="Q75" s="51">
        <v>0</v>
      </c>
      <c r="R75" s="51">
        <v>0</v>
      </c>
      <c r="S75" s="51">
        <v>0</v>
      </c>
      <c r="T75" s="51">
        <v>0</v>
      </c>
      <c r="V75" s="48"/>
      <c r="X75" s="79"/>
    </row>
    <row r="76" spans="1:24" x14ac:dyDescent="0.25">
      <c r="A76" s="3" t="s">
        <v>115</v>
      </c>
      <c r="B76" s="33" t="s">
        <v>116</v>
      </c>
      <c r="C76" s="10" t="s">
        <v>117</v>
      </c>
      <c r="D76" s="65" t="s">
        <v>118</v>
      </c>
      <c r="E76" s="65" t="s">
        <v>118</v>
      </c>
      <c r="F76" s="65" t="s">
        <v>118</v>
      </c>
      <c r="G76" s="51">
        <f>SUM(G77:G79)</f>
        <v>33.507220000000004</v>
      </c>
      <c r="H76" s="51">
        <f t="shared" ref="H76:J76" si="17">SUM(H77:H79)</f>
        <v>1.25</v>
      </c>
      <c r="I76" s="51">
        <f t="shared" si="17"/>
        <v>0.54830000000000001</v>
      </c>
      <c r="J76" s="51">
        <f t="shared" si="17"/>
        <v>30.030999999999999</v>
      </c>
      <c r="K76" s="51">
        <f>SUM(K77:K79)</f>
        <v>1.6779200000000003</v>
      </c>
      <c r="L76" s="81" t="s">
        <v>118</v>
      </c>
      <c r="M76" s="52">
        <f t="shared" si="2"/>
        <v>33.507199999999997</v>
      </c>
      <c r="N76" s="51">
        <f>SUM(N77:N79)</f>
        <v>3.3377999999999997</v>
      </c>
      <c r="O76" s="51">
        <f>SUM(O77:O79)</f>
        <v>12.949400000000001</v>
      </c>
      <c r="P76" s="51">
        <f>SUM(P77:P79)</f>
        <v>13.54</v>
      </c>
      <c r="Q76" s="51">
        <f>SUM(Q77:Q79)</f>
        <v>3.68</v>
      </c>
      <c r="R76" s="51">
        <v>0</v>
      </c>
      <c r="S76" s="51">
        <v>0</v>
      </c>
      <c r="T76" s="51">
        <f>N76+O76+P76+Q76+R76+S76</f>
        <v>33.507199999999997</v>
      </c>
      <c r="V76" s="48"/>
      <c r="X76" s="79"/>
    </row>
    <row r="77" spans="1:24" ht="63" x14ac:dyDescent="0.25">
      <c r="A77" s="3" t="s">
        <v>115</v>
      </c>
      <c r="B77" s="33" t="s">
        <v>502</v>
      </c>
      <c r="C77" s="85" t="s">
        <v>503</v>
      </c>
      <c r="D77" s="95">
        <v>2026</v>
      </c>
      <c r="E77" s="95">
        <v>2026</v>
      </c>
      <c r="F77" s="65" t="s">
        <v>118</v>
      </c>
      <c r="G77" s="51">
        <f>SUM(H77:K77)</f>
        <v>2.0499999999999998</v>
      </c>
      <c r="H77" s="51">
        <v>0</v>
      </c>
      <c r="I77" s="51">
        <v>0</v>
      </c>
      <c r="J77" s="51">
        <v>0.42</v>
      </c>
      <c r="K77" s="51">
        <v>1.63</v>
      </c>
      <c r="L77" s="81" t="s">
        <v>118</v>
      </c>
      <c r="M77" s="52">
        <f t="shared" si="2"/>
        <v>2.0499999999999998</v>
      </c>
      <c r="N77" s="51">
        <v>2.0499999999999998</v>
      </c>
      <c r="O77" s="51">
        <v>0</v>
      </c>
      <c r="P77" s="51">
        <v>0</v>
      </c>
      <c r="Q77" s="51">
        <v>0</v>
      </c>
      <c r="R77" s="51">
        <v>0</v>
      </c>
      <c r="S77" s="51">
        <v>0</v>
      </c>
      <c r="T77" s="51">
        <f>N77+O77+P77+Q77+R77+S77</f>
        <v>2.0499999999999998</v>
      </c>
      <c r="V77" s="48"/>
      <c r="X77" s="79"/>
    </row>
    <row r="78" spans="1:24" ht="63" x14ac:dyDescent="0.25">
      <c r="A78" s="3" t="s">
        <v>115</v>
      </c>
      <c r="B78" s="33" t="s">
        <v>504</v>
      </c>
      <c r="C78" s="85" t="s">
        <v>505</v>
      </c>
      <c r="D78" s="95" t="s">
        <v>508</v>
      </c>
      <c r="E78" s="95">
        <v>2029</v>
      </c>
      <c r="F78" s="65" t="s">
        <v>118</v>
      </c>
      <c r="G78" s="51">
        <f>SUM(H78:K78)</f>
        <v>6.2472200000000004</v>
      </c>
      <c r="H78" s="51">
        <v>1.25</v>
      </c>
      <c r="I78" s="51">
        <v>0.54830000000000001</v>
      </c>
      <c r="J78" s="51">
        <v>4.4009999999999998</v>
      </c>
      <c r="K78" s="51">
        <f>6.24722-H78-I78-J78</f>
        <v>4.7920000000000407E-2</v>
      </c>
      <c r="L78" s="81" t="s">
        <v>118</v>
      </c>
      <c r="M78" s="52">
        <f t="shared" si="2"/>
        <v>6.2471999999999994</v>
      </c>
      <c r="N78" s="51">
        <v>1.2878000000000001</v>
      </c>
      <c r="O78" s="51">
        <v>4.9593999999999996</v>
      </c>
      <c r="P78" s="51">
        <v>0</v>
      </c>
      <c r="Q78" s="51">
        <v>0</v>
      </c>
      <c r="R78" s="51">
        <v>0</v>
      </c>
      <c r="S78" s="51">
        <v>0</v>
      </c>
      <c r="T78" s="51">
        <f>N78+O78+P78+Q78+R78+S78</f>
        <v>6.2471999999999994</v>
      </c>
      <c r="V78" s="48"/>
      <c r="X78" s="79"/>
    </row>
    <row r="79" spans="1:24" ht="31.5" x14ac:dyDescent="0.25">
      <c r="A79" s="3" t="s">
        <v>115</v>
      </c>
      <c r="B79" s="33" t="s">
        <v>506</v>
      </c>
      <c r="C79" s="85" t="s">
        <v>507</v>
      </c>
      <c r="D79" s="95">
        <v>2027</v>
      </c>
      <c r="E79" s="95">
        <v>2029</v>
      </c>
      <c r="F79" s="65" t="s">
        <v>118</v>
      </c>
      <c r="G79" s="51">
        <f>SUM(H79:K79)</f>
        <v>25.21</v>
      </c>
      <c r="H79" s="51">
        <v>0</v>
      </c>
      <c r="I79" s="51">
        <v>0</v>
      </c>
      <c r="J79" s="51">
        <v>25.21</v>
      </c>
      <c r="K79" s="51">
        <v>0</v>
      </c>
      <c r="L79" s="81" t="s">
        <v>118</v>
      </c>
      <c r="M79" s="52">
        <f t="shared" si="2"/>
        <v>25.21</v>
      </c>
      <c r="N79" s="51">
        <v>0</v>
      </c>
      <c r="O79" s="51">
        <v>7.99</v>
      </c>
      <c r="P79" s="51">
        <v>13.54</v>
      </c>
      <c r="Q79" s="51">
        <v>3.68</v>
      </c>
      <c r="R79" s="51">
        <v>0</v>
      </c>
      <c r="S79" s="51">
        <v>0</v>
      </c>
      <c r="T79" s="51">
        <f>N79+O79+P79+Q79+R79+S79</f>
        <v>25.21</v>
      </c>
      <c r="V79" s="48"/>
      <c r="X79" s="79"/>
    </row>
    <row r="81" spans="7:20" x14ac:dyDescent="0.25">
      <c r="G81" s="48"/>
      <c r="H81" s="48"/>
      <c r="I81" s="48"/>
      <c r="J81" s="48"/>
      <c r="K81" s="48"/>
      <c r="L81" s="48"/>
      <c r="M81" s="48"/>
      <c r="N81" s="48"/>
      <c r="O81" s="48"/>
      <c r="P81" s="48"/>
      <c r="Q81" s="48"/>
      <c r="R81" s="48"/>
      <c r="S81" s="48"/>
      <c r="T81" s="48"/>
    </row>
  </sheetData>
  <mergeCells count="18">
    <mergeCell ref="A10:T10"/>
    <mergeCell ref="A11:T11"/>
    <mergeCell ref="P2:T2"/>
    <mergeCell ref="T17:T18"/>
    <mergeCell ref="A16:A18"/>
    <mergeCell ref="B16:B18"/>
    <mergeCell ref="C16:C18"/>
    <mergeCell ref="L17:M17"/>
    <mergeCell ref="D16:D18"/>
    <mergeCell ref="N16:T16"/>
    <mergeCell ref="F16:F17"/>
    <mergeCell ref="G16:K16"/>
    <mergeCell ref="L16:M16"/>
    <mergeCell ref="G17:K17"/>
    <mergeCell ref="E16:E17"/>
    <mergeCell ref="A13:T13"/>
    <mergeCell ref="A14:T14"/>
    <mergeCell ref="A15:T15"/>
  </mergeCells>
  <phoneticPr fontId="21" type="noConversion"/>
  <printOptions horizontalCentered="1"/>
  <pageMargins left="0.70866141732283472" right="0.70866141732283472" top="0.74803149606299213" bottom="0.74803149606299213" header="0.31496062992125984" footer="0.31496062992125984"/>
  <pageSetup paperSize="8" scale="3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8"/>
  <sheetViews>
    <sheetView view="pageBreakPreview" topLeftCell="A16" zoomScale="70" zoomScaleNormal="70" zoomScaleSheetLayoutView="70" workbookViewId="0">
      <selection activeCell="B34" sqref="B34"/>
    </sheetView>
  </sheetViews>
  <sheetFormatPr defaultColWidth="9.140625" defaultRowHeight="12" x14ac:dyDescent="0.2"/>
  <cols>
    <col min="1" max="1" width="11.140625" style="30" customWidth="1"/>
    <col min="2" max="2" width="42.42578125" style="30" customWidth="1"/>
    <col min="3" max="3" width="23" style="30" customWidth="1"/>
    <col min="4" max="5" width="18.85546875" style="30" customWidth="1"/>
    <col min="6" max="8" width="19.140625" style="30" customWidth="1"/>
    <col min="9" max="9" width="15.7109375" style="30" customWidth="1"/>
    <col min="10" max="10" width="15.140625" style="30" customWidth="1"/>
    <col min="11" max="11" width="12.5703125" style="30" customWidth="1"/>
    <col min="12" max="15" width="11.28515625" style="30" customWidth="1"/>
    <col min="16" max="16" width="11" style="30" customWidth="1"/>
    <col min="17" max="17" width="11.28515625" style="30" customWidth="1"/>
    <col min="18" max="18" width="14.140625" style="30" customWidth="1"/>
    <col min="19" max="19" width="24.28515625" style="30" customWidth="1"/>
    <col min="20" max="20" width="25.85546875" style="30" customWidth="1"/>
    <col min="21" max="21" width="19.28515625" style="30" customWidth="1"/>
    <col min="22" max="22" width="20.5703125" style="30" customWidth="1"/>
    <col min="23" max="23" width="20" style="30" customWidth="1"/>
    <col min="24" max="24" width="22" style="30" customWidth="1"/>
    <col min="25" max="25" width="21.42578125" style="30" customWidth="1"/>
    <col min="26" max="26" width="29.42578125" style="30" customWidth="1"/>
    <col min="27" max="16384" width="9.140625" style="30"/>
  </cols>
  <sheetData>
    <row r="1" spans="1:39" ht="18" customHeight="1" x14ac:dyDescent="0.2">
      <c r="W1" s="50" t="s">
        <v>374</v>
      </c>
      <c r="Y1" s="50"/>
      <c r="AA1" s="50"/>
    </row>
    <row r="2" spans="1:39" ht="19.5" customHeight="1" x14ac:dyDescent="0.25">
      <c r="L2" s="130"/>
      <c r="M2" s="130"/>
      <c r="N2" s="149"/>
      <c r="O2" s="149"/>
      <c r="W2" s="151" t="str">
        <f>'2'!P2</f>
        <v>к распоряжению комитета по топливно-энергетическому комплексу Ленинградской области</v>
      </c>
      <c r="X2" s="151"/>
      <c r="Y2" s="151"/>
      <c r="Z2" s="151"/>
      <c r="AA2" s="49"/>
    </row>
    <row r="3" spans="1:39" ht="15.75" x14ac:dyDescent="0.25">
      <c r="L3" s="130"/>
      <c r="M3" s="130"/>
      <c r="N3" s="130"/>
      <c r="O3" s="130"/>
      <c r="X3" s="49"/>
      <c r="Z3" s="49"/>
      <c r="AA3" s="49"/>
    </row>
    <row r="4" spans="1:39" ht="16.5" customHeight="1" x14ac:dyDescent="0.2">
      <c r="L4" s="6"/>
      <c r="M4" s="6"/>
      <c r="N4" s="6"/>
      <c r="O4" s="6"/>
    </row>
    <row r="5" spans="1:39" ht="16.5" customHeight="1" x14ac:dyDescent="0.2">
      <c r="L5" s="6"/>
      <c r="M5" s="6"/>
      <c r="N5" s="6"/>
      <c r="O5" s="6"/>
    </row>
    <row r="6" spans="1:39" ht="16.5" customHeight="1" x14ac:dyDescent="0.2">
      <c r="L6" s="6"/>
      <c r="M6" s="6"/>
      <c r="N6" s="6"/>
      <c r="O6" s="6"/>
    </row>
    <row r="7" spans="1:39" ht="16.5" customHeight="1" x14ac:dyDescent="0.2">
      <c r="L7" s="6"/>
      <c r="M7" s="6"/>
      <c r="N7" s="6"/>
      <c r="O7" s="6"/>
    </row>
    <row r="8" spans="1:39" ht="16.5" customHeight="1" x14ac:dyDescent="0.2">
      <c r="L8" s="6"/>
      <c r="M8" s="6"/>
      <c r="N8" s="6"/>
      <c r="O8" s="6"/>
    </row>
    <row r="9" spans="1:39" ht="16.5" customHeight="1" x14ac:dyDescent="0.2">
      <c r="L9" s="6"/>
      <c r="M9" s="6"/>
      <c r="N9" s="6"/>
      <c r="O9" s="6"/>
    </row>
    <row r="10" spans="1:39" ht="18.75" x14ac:dyDescent="0.2">
      <c r="A10" s="145" t="s">
        <v>0</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row>
    <row r="11" spans="1:39" ht="18.75" x14ac:dyDescent="0.2">
      <c r="A11" s="145" t="s">
        <v>135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39" ht="18.75" x14ac:dyDescent="0.3">
      <c r="A12" s="150" t="s">
        <v>426</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39" ht="15.75" customHeight="1" x14ac:dyDescent="0.2"/>
    <row r="14" spans="1:39" ht="21.75" customHeight="1" x14ac:dyDescent="0.2">
      <c r="A14" s="145" t="s">
        <v>488</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39" ht="15.75" customHeight="1" x14ac:dyDescent="0.2">
      <c r="A15" s="146"/>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row>
    <row r="16" spans="1:39" s="6" customFormat="1" ht="15.75" customHeight="1" x14ac:dyDescent="0.3">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7"/>
      <c r="AB16" s="7"/>
      <c r="AC16" s="7"/>
      <c r="AD16" s="7"/>
      <c r="AE16" s="7"/>
      <c r="AF16" s="7"/>
      <c r="AG16" s="7"/>
      <c r="AH16" s="7"/>
      <c r="AI16" s="7"/>
      <c r="AJ16" s="7"/>
      <c r="AK16" s="7"/>
      <c r="AL16" s="7"/>
      <c r="AM16" s="7"/>
    </row>
    <row r="17" spans="1:26" s="8" customFormat="1" ht="33.75" customHeight="1" x14ac:dyDescent="0.2">
      <c r="A17" s="152" t="s">
        <v>2</v>
      </c>
      <c r="B17" s="152" t="s">
        <v>120</v>
      </c>
      <c r="C17" s="152" t="s">
        <v>121</v>
      </c>
      <c r="D17" s="152" t="s">
        <v>136</v>
      </c>
      <c r="E17" s="152"/>
      <c r="F17" s="152"/>
      <c r="G17" s="152"/>
      <c r="H17" s="152"/>
      <c r="I17" s="152"/>
      <c r="J17" s="152"/>
      <c r="K17" s="152"/>
      <c r="L17" s="152"/>
      <c r="M17" s="152"/>
      <c r="N17" s="152"/>
      <c r="O17" s="152"/>
      <c r="P17" s="152"/>
      <c r="Q17" s="152"/>
      <c r="R17" s="152"/>
      <c r="S17" s="152"/>
      <c r="T17" s="152"/>
      <c r="U17" s="152"/>
      <c r="V17" s="152"/>
      <c r="W17" s="152"/>
      <c r="X17" s="152"/>
      <c r="Y17" s="152"/>
      <c r="Z17" s="152"/>
    </row>
    <row r="18" spans="1:26" ht="99.75" customHeight="1" x14ac:dyDescent="0.2">
      <c r="A18" s="152"/>
      <c r="B18" s="152"/>
      <c r="C18" s="152"/>
      <c r="D18" s="153" t="s">
        <v>137</v>
      </c>
      <c r="E18" s="154"/>
      <c r="F18" s="154"/>
      <c r="G18" s="154"/>
      <c r="H18" s="154"/>
      <c r="I18" s="154"/>
      <c r="J18" s="154"/>
      <c r="K18" s="155"/>
      <c r="L18" s="152" t="s">
        <v>138</v>
      </c>
      <c r="M18" s="152"/>
      <c r="N18" s="152"/>
      <c r="O18" s="152"/>
      <c r="P18" s="152" t="s">
        <v>139</v>
      </c>
      <c r="Q18" s="152"/>
      <c r="R18" s="152"/>
      <c r="S18" s="152" t="s">
        <v>140</v>
      </c>
      <c r="T18" s="152"/>
      <c r="U18" s="152" t="s">
        <v>141</v>
      </c>
      <c r="V18" s="152"/>
      <c r="W18" s="152"/>
      <c r="X18" s="152" t="s">
        <v>142</v>
      </c>
      <c r="Y18" s="152"/>
      <c r="Z18" s="85" t="s">
        <v>143</v>
      </c>
    </row>
    <row r="19" spans="1:26" s="9" customFormat="1" ht="153" x14ac:dyDescent="0.2">
      <c r="A19" s="152"/>
      <c r="B19" s="152"/>
      <c r="C19" s="152"/>
      <c r="D19" s="99" t="s">
        <v>144</v>
      </c>
      <c r="E19" s="99" t="s">
        <v>145</v>
      </c>
      <c r="F19" s="100" t="s">
        <v>509</v>
      </c>
      <c r="G19" s="100" t="s">
        <v>146</v>
      </c>
      <c r="H19" s="100" t="s">
        <v>147</v>
      </c>
      <c r="I19" s="100" t="s">
        <v>148</v>
      </c>
      <c r="J19" s="100" t="s">
        <v>510</v>
      </c>
      <c r="K19" s="99" t="s">
        <v>149</v>
      </c>
      <c r="L19" s="36" t="s">
        <v>150</v>
      </c>
      <c r="M19" s="36" t="s">
        <v>151</v>
      </c>
      <c r="N19" s="36" t="s">
        <v>152</v>
      </c>
      <c r="O19" s="36" t="s">
        <v>153</v>
      </c>
      <c r="P19" s="36" t="s">
        <v>154</v>
      </c>
      <c r="Q19" s="36" t="s">
        <v>155</v>
      </c>
      <c r="R19" s="36" t="s">
        <v>156</v>
      </c>
      <c r="S19" s="36" t="s">
        <v>157</v>
      </c>
      <c r="T19" s="36" t="s">
        <v>158</v>
      </c>
      <c r="U19" s="36" t="s">
        <v>159</v>
      </c>
      <c r="V19" s="36" t="s">
        <v>160</v>
      </c>
      <c r="W19" s="36" t="s">
        <v>161</v>
      </c>
      <c r="X19" s="36" t="s">
        <v>162</v>
      </c>
      <c r="Y19" s="36" t="s">
        <v>163</v>
      </c>
      <c r="Z19" s="36" t="s">
        <v>164</v>
      </c>
    </row>
    <row r="20" spans="1:26" s="31" customFormat="1" ht="15.75" x14ac:dyDescent="0.25">
      <c r="A20" s="10">
        <v>1</v>
      </c>
      <c r="B20" s="11">
        <v>2</v>
      </c>
      <c r="C20" s="10">
        <v>3</v>
      </c>
      <c r="D20" s="12" t="s">
        <v>165</v>
      </c>
      <c r="E20" s="12" t="s">
        <v>166</v>
      </c>
      <c r="F20" s="12" t="s">
        <v>168</v>
      </c>
      <c r="G20" s="12" t="s">
        <v>167</v>
      </c>
      <c r="H20" s="12" t="s">
        <v>169</v>
      </c>
      <c r="I20" s="12" t="s">
        <v>170</v>
      </c>
      <c r="J20" s="12" t="s">
        <v>511</v>
      </c>
      <c r="K20" s="12" t="s">
        <v>512</v>
      </c>
      <c r="L20" s="12" t="s">
        <v>171</v>
      </c>
      <c r="M20" s="12" t="s">
        <v>172</v>
      </c>
      <c r="N20" s="12" t="s">
        <v>174</v>
      </c>
      <c r="O20" s="12" t="s">
        <v>173</v>
      </c>
      <c r="P20" s="12" t="s">
        <v>175</v>
      </c>
      <c r="Q20" s="12" t="s">
        <v>176</v>
      </c>
      <c r="R20" s="12" t="s">
        <v>177</v>
      </c>
      <c r="S20" s="12" t="s">
        <v>178</v>
      </c>
      <c r="T20" s="12" t="s">
        <v>179</v>
      </c>
      <c r="U20" s="12" t="s">
        <v>180</v>
      </c>
      <c r="V20" s="12" t="s">
        <v>181</v>
      </c>
      <c r="W20" s="12" t="s">
        <v>182</v>
      </c>
      <c r="X20" s="12" t="s">
        <v>183</v>
      </c>
      <c r="Y20" s="12" t="s">
        <v>184</v>
      </c>
      <c r="Z20" s="12" t="s">
        <v>185</v>
      </c>
    </row>
    <row r="21" spans="1:26" s="31" customFormat="1" ht="31.5" x14ac:dyDescent="0.25">
      <c r="A21" s="3" t="s">
        <v>21</v>
      </c>
      <c r="B21" s="33" t="s">
        <v>22</v>
      </c>
      <c r="C21" s="4" t="s">
        <v>117</v>
      </c>
      <c r="D21" s="51">
        <v>0</v>
      </c>
      <c r="E21" s="51">
        <f>E25</f>
        <v>0.25</v>
      </c>
      <c r="F21" s="51">
        <f>F25</f>
        <v>0</v>
      </c>
      <c r="G21" s="51">
        <v>0</v>
      </c>
      <c r="H21" s="51">
        <v>0</v>
      </c>
      <c r="I21" s="51">
        <v>0</v>
      </c>
      <c r="J21" s="51">
        <f>J25</f>
        <v>0.51</v>
      </c>
      <c r="K21" s="51">
        <v>0</v>
      </c>
      <c r="L21" s="52">
        <f>SUM(L23,L27)</f>
        <v>0</v>
      </c>
      <c r="M21" s="52">
        <f>SUM(M23,M27)</f>
        <v>0</v>
      </c>
      <c r="N21" s="51">
        <v>0</v>
      </c>
      <c r="O21" s="51">
        <f>O23</f>
        <v>2</v>
      </c>
      <c r="P21" s="51">
        <f>P27</f>
        <v>0</v>
      </c>
      <c r="Q21" s="51">
        <f>Q27</f>
        <v>0</v>
      </c>
      <c r="R21" s="51">
        <v>0</v>
      </c>
      <c r="S21" s="51">
        <v>0</v>
      </c>
      <c r="T21" s="51">
        <v>0</v>
      </c>
      <c r="U21" s="51">
        <f>U23+U27</f>
        <v>70.423270000000002</v>
      </c>
      <c r="V21" s="51">
        <v>0</v>
      </c>
      <c r="W21" s="51">
        <v>0</v>
      </c>
      <c r="X21" s="51">
        <f>X27</f>
        <v>4.0086409999999999</v>
      </c>
      <c r="Y21" s="51">
        <f>Y23</f>
        <v>0</v>
      </c>
      <c r="Z21" s="51">
        <v>0</v>
      </c>
    </row>
    <row r="22" spans="1:26" s="31" customFormat="1" ht="15.75" x14ac:dyDescent="0.25">
      <c r="A22" s="3" t="s">
        <v>23</v>
      </c>
      <c r="B22" s="33" t="s">
        <v>24</v>
      </c>
      <c r="C22" s="4" t="s">
        <v>117</v>
      </c>
      <c r="D22" s="51">
        <v>0</v>
      </c>
      <c r="E22" s="51">
        <v>0</v>
      </c>
      <c r="F22" s="51">
        <v>0</v>
      </c>
      <c r="G22" s="51">
        <v>0</v>
      </c>
      <c r="H22" s="51">
        <v>0</v>
      </c>
      <c r="I22" s="51">
        <v>0</v>
      </c>
      <c r="J22" s="51">
        <v>0</v>
      </c>
      <c r="K22" s="51">
        <v>0</v>
      </c>
      <c r="L22" s="51">
        <v>0</v>
      </c>
      <c r="M22" s="51">
        <v>0</v>
      </c>
      <c r="N22" s="51">
        <v>0</v>
      </c>
      <c r="O22" s="51">
        <v>0</v>
      </c>
      <c r="P22" s="51">
        <v>0</v>
      </c>
      <c r="Q22" s="51">
        <v>0</v>
      </c>
      <c r="R22" s="51">
        <v>0</v>
      </c>
      <c r="S22" s="51">
        <v>0</v>
      </c>
      <c r="T22" s="51">
        <v>0</v>
      </c>
      <c r="U22" s="51">
        <v>0</v>
      </c>
      <c r="V22" s="51">
        <v>0</v>
      </c>
      <c r="W22" s="51">
        <v>0</v>
      </c>
      <c r="X22" s="51">
        <v>0</v>
      </c>
      <c r="Y22" s="51">
        <v>0</v>
      </c>
      <c r="Z22" s="51">
        <v>0</v>
      </c>
    </row>
    <row r="23" spans="1:26" s="31" customFormat="1" ht="31.5" x14ac:dyDescent="0.25">
      <c r="A23" s="3" t="s">
        <v>25</v>
      </c>
      <c r="B23" s="33" t="s">
        <v>26</v>
      </c>
      <c r="C23" s="4" t="s">
        <v>117</v>
      </c>
      <c r="D23" s="51">
        <v>0</v>
      </c>
      <c r="E23" s="51">
        <v>0</v>
      </c>
      <c r="F23" s="51">
        <v>0</v>
      </c>
      <c r="G23" s="51">
        <v>0</v>
      </c>
      <c r="H23" s="51">
        <v>0</v>
      </c>
      <c r="I23" s="51">
        <v>0</v>
      </c>
      <c r="J23" s="51">
        <v>0</v>
      </c>
      <c r="K23" s="51">
        <v>0</v>
      </c>
      <c r="L23" s="52">
        <f>L47</f>
        <v>0</v>
      </c>
      <c r="M23" s="52">
        <f>M47</f>
        <v>0</v>
      </c>
      <c r="N23" s="51">
        <v>0</v>
      </c>
      <c r="O23" s="51">
        <f>O47</f>
        <v>2</v>
      </c>
      <c r="P23" s="51">
        <v>0</v>
      </c>
      <c r="Q23" s="51">
        <v>0</v>
      </c>
      <c r="R23" s="51">
        <v>0</v>
      </c>
      <c r="S23" s="51">
        <v>0</v>
      </c>
      <c r="T23" s="51">
        <v>0</v>
      </c>
      <c r="U23" s="51">
        <f>U55</f>
        <v>63.15</v>
      </c>
      <c r="V23" s="51">
        <v>0</v>
      </c>
      <c r="W23" s="51">
        <v>0</v>
      </c>
      <c r="X23" s="51">
        <v>0</v>
      </c>
      <c r="Y23" s="51">
        <f>Y50</f>
        <v>0</v>
      </c>
      <c r="Z23" s="51">
        <v>0</v>
      </c>
    </row>
    <row r="24" spans="1:26" s="31" customFormat="1" ht="63" x14ac:dyDescent="0.25">
      <c r="A24" s="3" t="s">
        <v>27</v>
      </c>
      <c r="B24" s="47" t="s">
        <v>28</v>
      </c>
      <c r="C24" s="4" t="s">
        <v>117</v>
      </c>
      <c r="D24" s="51">
        <v>0</v>
      </c>
      <c r="E24" s="51">
        <v>0</v>
      </c>
      <c r="F24" s="51">
        <v>0</v>
      </c>
      <c r="G24" s="51">
        <v>0</v>
      </c>
      <c r="H24" s="51">
        <v>0</v>
      </c>
      <c r="I24" s="51">
        <v>0</v>
      </c>
      <c r="J24" s="51">
        <v>0</v>
      </c>
      <c r="K24" s="51">
        <v>0</v>
      </c>
      <c r="L24" s="51">
        <v>0</v>
      </c>
      <c r="M24" s="51">
        <v>0</v>
      </c>
      <c r="N24" s="51">
        <v>0</v>
      </c>
      <c r="O24" s="51">
        <v>0</v>
      </c>
      <c r="P24" s="51">
        <v>0</v>
      </c>
      <c r="Q24" s="51">
        <v>0</v>
      </c>
      <c r="R24" s="51">
        <v>0</v>
      </c>
      <c r="S24" s="51">
        <v>0</v>
      </c>
      <c r="T24" s="51">
        <v>0</v>
      </c>
      <c r="U24" s="51">
        <v>0</v>
      </c>
      <c r="V24" s="51">
        <v>0</v>
      </c>
      <c r="W24" s="51">
        <v>0</v>
      </c>
      <c r="X24" s="51">
        <v>0</v>
      </c>
      <c r="Y24" s="51">
        <v>0</v>
      </c>
      <c r="Z24" s="51">
        <v>0</v>
      </c>
    </row>
    <row r="25" spans="1:26" s="31" customFormat="1" ht="31.5" x14ac:dyDescent="0.25">
      <c r="A25" s="3" t="s">
        <v>29</v>
      </c>
      <c r="B25" s="33" t="s">
        <v>30</v>
      </c>
      <c r="C25" s="4" t="s">
        <v>117</v>
      </c>
      <c r="D25" s="51">
        <v>0</v>
      </c>
      <c r="E25" s="51">
        <f>E73</f>
        <v>0.25</v>
      </c>
      <c r="F25" s="51">
        <f>F72</f>
        <v>0</v>
      </c>
      <c r="G25" s="51">
        <v>0</v>
      </c>
      <c r="H25" s="51">
        <v>0</v>
      </c>
      <c r="I25" s="51">
        <v>0</v>
      </c>
      <c r="J25" s="51">
        <f>J73</f>
        <v>0.51</v>
      </c>
      <c r="K25" s="51">
        <v>0</v>
      </c>
      <c r="L25" s="51">
        <v>0</v>
      </c>
      <c r="M25" s="51">
        <v>0</v>
      </c>
      <c r="N25" s="51">
        <v>0</v>
      </c>
      <c r="O25" s="51">
        <v>0</v>
      </c>
      <c r="P25" s="51">
        <v>0</v>
      </c>
      <c r="Q25" s="51">
        <v>0</v>
      </c>
      <c r="R25" s="51">
        <v>0</v>
      </c>
      <c r="S25" s="51">
        <v>0</v>
      </c>
      <c r="T25" s="51">
        <v>0</v>
      </c>
      <c r="U25" s="51">
        <v>0</v>
      </c>
      <c r="V25" s="51">
        <v>0</v>
      </c>
      <c r="W25" s="51">
        <v>0</v>
      </c>
      <c r="X25" s="51">
        <v>0</v>
      </c>
      <c r="Y25" s="51">
        <v>0</v>
      </c>
      <c r="Z25" s="51">
        <v>0</v>
      </c>
    </row>
    <row r="26" spans="1:26" s="31" customFormat="1" ht="47.25" x14ac:dyDescent="0.25">
      <c r="A26" s="3" t="s">
        <v>31</v>
      </c>
      <c r="B26" s="33" t="s">
        <v>32</v>
      </c>
      <c r="C26" s="4" t="s">
        <v>117</v>
      </c>
      <c r="D26" s="51">
        <v>0</v>
      </c>
      <c r="E26" s="51">
        <v>0</v>
      </c>
      <c r="F26" s="51">
        <v>0</v>
      </c>
      <c r="G26" s="51">
        <v>0</v>
      </c>
      <c r="H26" s="51">
        <v>0</v>
      </c>
      <c r="I26" s="51">
        <v>0</v>
      </c>
      <c r="J26" s="51">
        <v>0</v>
      </c>
      <c r="K26" s="51">
        <v>0</v>
      </c>
      <c r="L26" s="51">
        <v>0</v>
      </c>
      <c r="M26" s="51">
        <v>0</v>
      </c>
      <c r="N26" s="51">
        <v>0</v>
      </c>
      <c r="O26" s="51">
        <v>0</v>
      </c>
      <c r="P26" s="51">
        <v>0</v>
      </c>
      <c r="Q26" s="51">
        <v>0</v>
      </c>
      <c r="R26" s="51">
        <v>0</v>
      </c>
      <c r="S26" s="51">
        <v>0</v>
      </c>
      <c r="T26" s="51">
        <v>0</v>
      </c>
      <c r="U26" s="51">
        <v>0</v>
      </c>
      <c r="V26" s="51">
        <v>0</v>
      </c>
      <c r="W26" s="51">
        <v>0</v>
      </c>
      <c r="X26" s="51">
        <v>0</v>
      </c>
      <c r="Y26" s="51">
        <v>0</v>
      </c>
      <c r="Z26" s="51">
        <v>0</v>
      </c>
    </row>
    <row r="27" spans="1:26" s="31" customFormat="1" ht="15.75" x14ac:dyDescent="0.25">
      <c r="A27" s="3" t="s">
        <v>33</v>
      </c>
      <c r="B27" s="33" t="s">
        <v>34</v>
      </c>
      <c r="C27" s="4" t="s">
        <v>117</v>
      </c>
      <c r="D27" s="51">
        <v>0</v>
      </c>
      <c r="E27" s="51">
        <v>0</v>
      </c>
      <c r="F27" s="51">
        <v>0</v>
      </c>
      <c r="G27" s="51">
        <v>0</v>
      </c>
      <c r="H27" s="51">
        <v>0</v>
      </c>
      <c r="I27" s="51">
        <v>0</v>
      </c>
      <c r="J27" s="51">
        <v>0</v>
      </c>
      <c r="K27" s="51">
        <v>0</v>
      </c>
      <c r="L27" s="51">
        <v>0</v>
      </c>
      <c r="M27" s="51">
        <v>0</v>
      </c>
      <c r="N27" s="51">
        <v>0</v>
      </c>
      <c r="O27" s="51">
        <v>0</v>
      </c>
      <c r="P27" s="51">
        <f>P72</f>
        <v>0</v>
      </c>
      <c r="Q27" s="51">
        <f>Q72</f>
        <v>0</v>
      </c>
      <c r="R27" s="51">
        <v>0</v>
      </c>
      <c r="S27" s="51">
        <v>0</v>
      </c>
      <c r="T27" s="51">
        <v>0</v>
      </c>
      <c r="U27" s="51">
        <f>U73</f>
        <v>7.2732700000000001</v>
      </c>
      <c r="V27" s="51">
        <v>0</v>
      </c>
      <c r="W27" s="51">
        <v>0</v>
      </c>
      <c r="X27" s="51">
        <f>X75</f>
        <v>4.0086409999999999</v>
      </c>
      <c r="Y27" s="51">
        <v>0</v>
      </c>
      <c r="Z27" s="51">
        <v>0</v>
      </c>
    </row>
    <row r="28" spans="1:26" s="31" customFormat="1" ht="27.75" customHeight="1" x14ac:dyDescent="0.25">
      <c r="A28" s="3" t="s">
        <v>35</v>
      </c>
      <c r="B28" s="33" t="s">
        <v>489</v>
      </c>
      <c r="C28" s="4" t="s">
        <v>117</v>
      </c>
      <c r="D28" s="51">
        <f>D21</f>
        <v>0</v>
      </c>
      <c r="E28" s="51">
        <f t="shared" ref="E28:Z28" si="0">E21</f>
        <v>0.25</v>
      </c>
      <c r="F28" s="51">
        <f t="shared" si="0"/>
        <v>0</v>
      </c>
      <c r="G28" s="51">
        <f t="shared" si="0"/>
        <v>0</v>
      </c>
      <c r="H28" s="51">
        <f t="shared" si="0"/>
        <v>0</v>
      </c>
      <c r="I28" s="51">
        <f t="shared" si="0"/>
        <v>0</v>
      </c>
      <c r="J28" s="51">
        <f t="shared" si="0"/>
        <v>0.51</v>
      </c>
      <c r="K28" s="51">
        <f t="shared" si="0"/>
        <v>0</v>
      </c>
      <c r="L28" s="51">
        <f t="shared" si="0"/>
        <v>0</v>
      </c>
      <c r="M28" s="51">
        <f t="shared" si="0"/>
        <v>0</v>
      </c>
      <c r="N28" s="51">
        <f t="shared" si="0"/>
        <v>0</v>
      </c>
      <c r="O28" s="51">
        <f t="shared" si="0"/>
        <v>2</v>
      </c>
      <c r="P28" s="51">
        <f t="shared" si="0"/>
        <v>0</v>
      </c>
      <c r="Q28" s="51">
        <f t="shared" si="0"/>
        <v>0</v>
      </c>
      <c r="R28" s="51">
        <f t="shared" si="0"/>
        <v>0</v>
      </c>
      <c r="S28" s="51">
        <f t="shared" si="0"/>
        <v>0</v>
      </c>
      <c r="T28" s="51">
        <f t="shared" si="0"/>
        <v>0</v>
      </c>
      <c r="U28" s="51">
        <f t="shared" si="0"/>
        <v>70.423270000000002</v>
      </c>
      <c r="V28" s="51">
        <f t="shared" si="0"/>
        <v>0</v>
      </c>
      <c r="W28" s="51">
        <f t="shared" si="0"/>
        <v>0</v>
      </c>
      <c r="X28" s="51">
        <f t="shared" si="0"/>
        <v>4.0086409999999999</v>
      </c>
      <c r="Y28" s="51">
        <f t="shared" si="0"/>
        <v>0</v>
      </c>
      <c r="Z28" s="51">
        <f t="shared" si="0"/>
        <v>0</v>
      </c>
    </row>
    <row r="29" spans="1:26" s="31" customFormat="1" ht="31.5" x14ac:dyDescent="0.25">
      <c r="A29" s="3" t="s">
        <v>36</v>
      </c>
      <c r="B29" s="33" t="s">
        <v>37</v>
      </c>
      <c r="C29" s="4" t="s">
        <v>117</v>
      </c>
      <c r="D29" s="51">
        <v>0</v>
      </c>
      <c r="E29" s="51">
        <v>0</v>
      </c>
      <c r="F29" s="51">
        <v>0</v>
      </c>
      <c r="G29" s="51">
        <v>0</v>
      </c>
      <c r="H29" s="51">
        <v>0</v>
      </c>
      <c r="I29" s="51">
        <v>0</v>
      </c>
      <c r="J29" s="51">
        <v>0</v>
      </c>
      <c r="K29" s="51">
        <v>0</v>
      </c>
      <c r="L29" s="51">
        <v>0</v>
      </c>
      <c r="M29" s="51">
        <v>0</v>
      </c>
      <c r="N29" s="51">
        <v>0</v>
      </c>
      <c r="O29" s="51">
        <v>0</v>
      </c>
      <c r="P29" s="51">
        <v>0</v>
      </c>
      <c r="Q29" s="51">
        <v>0</v>
      </c>
      <c r="R29" s="51">
        <v>0</v>
      </c>
      <c r="S29" s="51">
        <v>0</v>
      </c>
      <c r="T29" s="51">
        <v>0</v>
      </c>
      <c r="U29" s="51">
        <v>0</v>
      </c>
      <c r="V29" s="51">
        <v>0</v>
      </c>
      <c r="W29" s="51">
        <v>0</v>
      </c>
      <c r="X29" s="51">
        <v>0</v>
      </c>
      <c r="Y29" s="51">
        <v>0</v>
      </c>
      <c r="Z29" s="51">
        <v>0</v>
      </c>
    </row>
    <row r="30" spans="1:26" s="31" customFormat="1" ht="47.25" x14ac:dyDescent="0.25">
      <c r="A30" s="3" t="s">
        <v>38</v>
      </c>
      <c r="B30" s="33" t="s">
        <v>39</v>
      </c>
      <c r="C30" s="4" t="s">
        <v>117</v>
      </c>
      <c r="D30" s="51">
        <v>0</v>
      </c>
      <c r="E30" s="51">
        <v>0</v>
      </c>
      <c r="F30" s="51">
        <v>0</v>
      </c>
      <c r="G30" s="51">
        <v>0</v>
      </c>
      <c r="H30" s="51">
        <v>0</v>
      </c>
      <c r="I30" s="51">
        <v>0</v>
      </c>
      <c r="J30" s="51">
        <v>0</v>
      </c>
      <c r="K30" s="51">
        <v>0</v>
      </c>
      <c r="L30" s="51">
        <v>0</v>
      </c>
      <c r="M30" s="51">
        <v>0</v>
      </c>
      <c r="N30" s="51">
        <v>0</v>
      </c>
      <c r="O30" s="51">
        <v>0</v>
      </c>
      <c r="P30" s="51">
        <v>0</v>
      </c>
      <c r="Q30" s="51">
        <v>0</v>
      </c>
      <c r="R30" s="51">
        <v>0</v>
      </c>
      <c r="S30" s="51">
        <v>0</v>
      </c>
      <c r="T30" s="51">
        <v>0</v>
      </c>
      <c r="U30" s="51">
        <v>0</v>
      </c>
      <c r="V30" s="51">
        <v>0</v>
      </c>
      <c r="W30" s="51">
        <v>0</v>
      </c>
      <c r="X30" s="51">
        <v>0</v>
      </c>
      <c r="Y30" s="51">
        <v>0</v>
      </c>
      <c r="Z30" s="51">
        <v>0</v>
      </c>
    </row>
    <row r="31" spans="1:26" s="31" customFormat="1" ht="63" x14ac:dyDescent="0.25">
      <c r="A31" s="3" t="s">
        <v>44</v>
      </c>
      <c r="B31" s="33" t="s">
        <v>45</v>
      </c>
      <c r="C31" s="4" t="s">
        <v>117</v>
      </c>
      <c r="D31" s="51">
        <v>0</v>
      </c>
      <c r="E31" s="51">
        <v>0</v>
      </c>
      <c r="F31" s="51">
        <v>0</v>
      </c>
      <c r="G31" s="51">
        <v>0</v>
      </c>
      <c r="H31" s="51">
        <v>0</v>
      </c>
      <c r="I31" s="51">
        <v>0</v>
      </c>
      <c r="J31" s="51">
        <v>0</v>
      </c>
      <c r="K31" s="51">
        <v>0</v>
      </c>
      <c r="L31" s="51">
        <v>0</v>
      </c>
      <c r="M31" s="51">
        <v>0</v>
      </c>
      <c r="N31" s="51">
        <v>0</v>
      </c>
      <c r="O31" s="51">
        <v>0</v>
      </c>
      <c r="P31" s="51">
        <v>0</v>
      </c>
      <c r="Q31" s="51">
        <v>0</v>
      </c>
      <c r="R31" s="51">
        <v>0</v>
      </c>
      <c r="S31" s="51">
        <v>0</v>
      </c>
      <c r="T31" s="51">
        <v>0</v>
      </c>
      <c r="U31" s="51">
        <v>0</v>
      </c>
      <c r="V31" s="51">
        <v>0</v>
      </c>
      <c r="W31" s="51">
        <v>0</v>
      </c>
      <c r="X31" s="51">
        <v>0</v>
      </c>
      <c r="Y31" s="51">
        <v>0</v>
      </c>
      <c r="Z31" s="51">
        <v>0</v>
      </c>
    </row>
    <row r="32" spans="1:26" s="31" customFormat="1" ht="47.25" x14ac:dyDescent="0.25">
      <c r="A32" s="3" t="s">
        <v>46</v>
      </c>
      <c r="B32" s="33" t="s">
        <v>47</v>
      </c>
      <c r="C32" s="4" t="s">
        <v>117</v>
      </c>
      <c r="D32" s="51">
        <v>0</v>
      </c>
      <c r="E32" s="51">
        <v>0</v>
      </c>
      <c r="F32" s="51">
        <v>0</v>
      </c>
      <c r="G32" s="51">
        <v>0</v>
      </c>
      <c r="H32" s="51">
        <v>0</v>
      </c>
      <c r="I32" s="51">
        <v>0</v>
      </c>
      <c r="J32" s="51">
        <v>0</v>
      </c>
      <c r="K32" s="51">
        <v>0</v>
      </c>
      <c r="L32" s="51">
        <v>0</v>
      </c>
      <c r="M32" s="51">
        <v>0</v>
      </c>
      <c r="N32" s="51">
        <v>0</v>
      </c>
      <c r="O32" s="51">
        <v>0</v>
      </c>
      <c r="P32" s="51">
        <v>0</v>
      </c>
      <c r="Q32" s="51">
        <v>0</v>
      </c>
      <c r="R32" s="51">
        <v>0</v>
      </c>
      <c r="S32" s="51">
        <v>0</v>
      </c>
      <c r="T32" s="51">
        <v>0</v>
      </c>
      <c r="U32" s="51">
        <v>0</v>
      </c>
      <c r="V32" s="51">
        <v>0</v>
      </c>
      <c r="W32" s="51">
        <v>0</v>
      </c>
      <c r="X32" s="51">
        <v>0</v>
      </c>
      <c r="Y32" s="51">
        <v>0</v>
      </c>
      <c r="Z32" s="51">
        <v>0</v>
      </c>
    </row>
    <row r="33" spans="1:26" s="31" customFormat="1" ht="78.75" x14ac:dyDescent="0.25">
      <c r="A33" s="3" t="s">
        <v>48</v>
      </c>
      <c r="B33" s="33" t="s">
        <v>49</v>
      </c>
      <c r="C33" s="4" t="s">
        <v>117</v>
      </c>
      <c r="D33" s="51">
        <v>0</v>
      </c>
      <c r="E33" s="51">
        <v>0</v>
      </c>
      <c r="F33" s="51">
        <v>0</v>
      </c>
      <c r="G33" s="51">
        <v>0</v>
      </c>
      <c r="H33" s="51">
        <v>0</v>
      </c>
      <c r="I33" s="51">
        <v>0</v>
      </c>
      <c r="J33" s="51">
        <v>0</v>
      </c>
      <c r="K33" s="51">
        <v>0</v>
      </c>
      <c r="L33" s="51">
        <v>0</v>
      </c>
      <c r="M33" s="51">
        <v>0</v>
      </c>
      <c r="N33" s="51">
        <v>0</v>
      </c>
      <c r="O33" s="51">
        <v>0</v>
      </c>
      <c r="P33" s="51">
        <v>0</v>
      </c>
      <c r="Q33" s="51">
        <v>0</v>
      </c>
      <c r="R33" s="51">
        <v>0</v>
      </c>
      <c r="S33" s="51">
        <v>0</v>
      </c>
      <c r="T33" s="51">
        <v>0</v>
      </c>
      <c r="U33" s="51">
        <v>0</v>
      </c>
      <c r="V33" s="51">
        <v>0</v>
      </c>
      <c r="W33" s="51">
        <v>0</v>
      </c>
      <c r="X33" s="51">
        <v>0</v>
      </c>
      <c r="Y33" s="51">
        <v>0</v>
      </c>
      <c r="Z33" s="51">
        <v>0</v>
      </c>
    </row>
    <row r="34" spans="1:26" s="31" customFormat="1" ht="47.25" x14ac:dyDescent="0.25">
      <c r="A34" s="3" t="s">
        <v>50</v>
      </c>
      <c r="B34" s="33" t="s">
        <v>51</v>
      </c>
      <c r="C34" s="4" t="s">
        <v>117</v>
      </c>
      <c r="D34" s="51">
        <v>0</v>
      </c>
      <c r="E34" s="51">
        <v>0</v>
      </c>
      <c r="F34" s="51">
        <v>0</v>
      </c>
      <c r="G34" s="51">
        <v>0</v>
      </c>
      <c r="H34" s="51">
        <v>0</v>
      </c>
      <c r="I34" s="51">
        <v>0</v>
      </c>
      <c r="J34" s="51">
        <v>0</v>
      </c>
      <c r="K34" s="51">
        <v>0</v>
      </c>
      <c r="L34" s="51">
        <v>0</v>
      </c>
      <c r="M34" s="51">
        <v>0</v>
      </c>
      <c r="N34" s="51">
        <v>0</v>
      </c>
      <c r="O34" s="51">
        <v>0</v>
      </c>
      <c r="P34" s="51">
        <v>0</v>
      </c>
      <c r="Q34" s="51">
        <v>0</v>
      </c>
      <c r="R34" s="51">
        <v>0</v>
      </c>
      <c r="S34" s="51">
        <v>0</v>
      </c>
      <c r="T34" s="51">
        <v>0</v>
      </c>
      <c r="U34" s="51">
        <v>0</v>
      </c>
      <c r="V34" s="51">
        <v>0</v>
      </c>
      <c r="W34" s="51">
        <v>0</v>
      </c>
      <c r="X34" s="51">
        <v>0</v>
      </c>
      <c r="Y34" s="51">
        <v>0</v>
      </c>
      <c r="Z34" s="51">
        <v>0</v>
      </c>
    </row>
    <row r="35" spans="1:26" s="31" customFormat="1" ht="63" x14ac:dyDescent="0.25">
      <c r="A35" s="3" t="s">
        <v>52</v>
      </c>
      <c r="B35" s="33" t="s">
        <v>53</v>
      </c>
      <c r="C35" s="4" t="s">
        <v>117</v>
      </c>
      <c r="D35" s="51">
        <v>0</v>
      </c>
      <c r="E35" s="51">
        <v>0</v>
      </c>
      <c r="F35" s="51">
        <v>0</v>
      </c>
      <c r="G35" s="51">
        <v>0</v>
      </c>
      <c r="H35" s="51">
        <v>0</v>
      </c>
      <c r="I35" s="51">
        <v>0</v>
      </c>
      <c r="J35" s="51">
        <v>0</v>
      </c>
      <c r="K35" s="51">
        <v>0</v>
      </c>
      <c r="L35" s="51">
        <v>0</v>
      </c>
      <c r="M35" s="51">
        <v>0</v>
      </c>
      <c r="N35" s="51">
        <v>0</v>
      </c>
      <c r="O35" s="51">
        <v>0</v>
      </c>
      <c r="P35" s="51">
        <v>0</v>
      </c>
      <c r="Q35" s="51">
        <v>0</v>
      </c>
      <c r="R35" s="51">
        <v>0</v>
      </c>
      <c r="S35" s="51">
        <v>0</v>
      </c>
      <c r="T35" s="51">
        <v>0</v>
      </c>
      <c r="U35" s="51">
        <v>0</v>
      </c>
      <c r="V35" s="51">
        <v>0</v>
      </c>
      <c r="W35" s="51">
        <v>0</v>
      </c>
      <c r="X35" s="51">
        <v>0</v>
      </c>
      <c r="Y35" s="51">
        <v>0</v>
      </c>
      <c r="Z35" s="51">
        <v>0</v>
      </c>
    </row>
    <row r="36" spans="1:26" s="31" customFormat="1" ht="47.25" x14ac:dyDescent="0.25">
      <c r="A36" s="3" t="s">
        <v>54</v>
      </c>
      <c r="B36" s="33" t="s">
        <v>55</v>
      </c>
      <c r="C36" s="4" t="s">
        <v>117</v>
      </c>
      <c r="D36" s="51">
        <v>0</v>
      </c>
      <c r="E36" s="51">
        <v>0</v>
      </c>
      <c r="F36" s="51">
        <v>0</v>
      </c>
      <c r="G36" s="51">
        <v>0</v>
      </c>
      <c r="H36" s="51">
        <v>0</v>
      </c>
      <c r="I36" s="51">
        <v>0</v>
      </c>
      <c r="J36" s="51">
        <v>0</v>
      </c>
      <c r="K36" s="51">
        <v>0</v>
      </c>
      <c r="L36" s="51">
        <v>0</v>
      </c>
      <c r="M36" s="51">
        <v>0</v>
      </c>
      <c r="N36" s="51">
        <v>0</v>
      </c>
      <c r="O36" s="51">
        <v>0</v>
      </c>
      <c r="P36" s="51">
        <v>0</v>
      </c>
      <c r="Q36" s="51">
        <v>0</v>
      </c>
      <c r="R36" s="51">
        <v>0</v>
      </c>
      <c r="S36" s="51">
        <v>0</v>
      </c>
      <c r="T36" s="51">
        <v>0</v>
      </c>
      <c r="U36" s="51">
        <v>0</v>
      </c>
      <c r="V36" s="51">
        <v>0</v>
      </c>
      <c r="W36" s="51">
        <v>0</v>
      </c>
      <c r="X36" s="51">
        <v>0</v>
      </c>
      <c r="Y36" s="51">
        <v>0</v>
      </c>
      <c r="Z36" s="51">
        <v>0</v>
      </c>
    </row>
    <row r="37" spans="1:26" s="31" customFormat="1" ht="126" x14ac:dyDescent="0.25">
      <c r="A37" s="3" t="s">
        <v>54</v>
      </c>
      <c r="B37" s="33" t="s">
        <v>56</v>
      </c>
      <c r="C37" s="4" t="s">
        <v>117</v>
      </c>
      <c r="D37" s="51">
        <v>0</v>
      </c>
      <c r="E37" s="51">
        <v>0</v>
      </c>
      <c r="F37" s="51">
        <v>0</v>
      </c>
      <c r="G37" s="51">
        <v>0</v>
      </c>
      <c r="H37" s="51">
        <v>0</v>
      </c>
      <c r="I37" s="51">
        <v>0</v>
      </c>
      <c r="J37" s="51">
        <v>0</v>
      </c>
      <c r="K37" s="51">
        <v>0</v>
      </c>
      <c r="L37" s="51">
        <v>0</v>
      </c>
      <c r="M37" s="51">
        <v>0</v>
      </c>
      <c r="N37" s="51">
        <v>0</v>
      </c>
      <c r="O37" s="51">
        <v>0</v>
      </c>
      <c r="P37" s="51">
        <v>0</v>
      </c>
      <c r="Q37" s="51">
        <v>0</v>
      </c>
      <c r="R37" s="51">
        <v>0</v>
      </c>
      <c r="S37" s="51">
        <v>0</v>
      </c>
      <c r="T37" s="51">
        <v>0</v>
      </c>
      <c r="U37" s="51">
        <v>0</v>
      </c>
      <c r="V37" s="51">
        <v>0</v>
      </c>
      <c r="W37" s="51">
        <v>0</v>
      </c>
      <c r="X37" s="51">
        <v>0</v>
      </c>
      <c r="Y37" s="51">
        <v>0</v>
      </c>
      <c r="Z37" s="51">
        <v>0</v>
      </c>
    </row>
    <row r="38" spans="1:26" s="31" customFormat="1" ht="110.25" x14ac:dyDescent="0.25">
      <c r="A38" s="3" t="s">
        <v>54</v>
      </c>
      <c r="B38" s="33" t="s">
        <v>57</v>
      </c>
      <c r="C38" s="4" t="s">
        <v>117</v>
      </c>
      <c r="D38" s="51">
        <v>0</v>
      </c>
      <c r="E38" s="51">
        <v>0</v>
      </c>
      <c r="F38" s="51">
        <v>0</v>
      </c>
      <c r="G38" s="51">
        <v>0</v>
      </c>
      <c r="H38" s="51">
        <v>0</v>
      </c>
      <c r="I38" s="51">
        <v>0</v>
      </c>
      <c r="J38" s="51">
        <v>0</v>
      </c>
      <c r="K38" s="51">
        <v>0</v>
      </c>
      <c r="L38" s="51">
        <v>0</v>
      </c>
      <c r="M38" s="51">
        <v>0</v>
      </c>
      <c r="N38" s="51">
        <v>0</v>
      </c>
      <c r="O38" s="51">
        <v>0</v>
      </c>
      <c r="P38" s="51">
        <v>0</v>
      </c>
      <c r="Q38" s="51">
        <v>0</v>
      </c>
      <c r="R38" s="51">
        <v>0</v>
      </c>
      <c r="S38" s="51">
        <v>0</v>
      </c>
      <c r="T38" s="51">
        <v>0</v>
      </c>
      <c r="U38" s="51">
        <v>0</v>
      </c>
      <c r="V38" s="51">
        <v>0</v>
      </c>
      <c r="W38" s="51">
        <v>0</v>
      </c>
      <c r="X38" s="51">
        <v>0</v>
      </c>
      <c r="Y38" s="51">
        <v>0</v>
      </c>
      <c r="Z38" s="51">
        <v>0</v>
      </c>
    </row>
    <row r="39" spans="1:26" s="31" customFormat="1" ht="110.25" x14ac:dyDescent="0.25">
      <c r="A39" s="3" t="s">
        <v>54</v>
      </c>
      <c r="B39" s="33" t="s">
        <v>58</v>
      </c>
      <c r="C39" s="4" t="s">
        <v>117</v>
      </c>
      <c r="D39" s="51">
        <v>0</v>
      </c>
      <c r="E39" s="51">
        <v>0</v>
      </c>
      <c r="F39" s="51">
        <v>0</v>
      </c>
      <c r="G39" s="51">
        <v>0</v>
      </c>
      <c r="H39" s="51">
        <v>0</v>
      </c>
      <c r="I39" s="51">
        <v>0</v>
      </c>
      <c r="J39" s="51">
        <v>0</v>
      </c>
      <c r="K39" s="51">
        <v>0</v>
      </c>
      <c r="L39" s="51">
        <v>0</v>
      </c>
      <c r="M39" s="51">
        <v>0</v>
      </c>
      <c r="N39" s="51">
        <v>0</v>
      </c>
      <c r="O39" s="51">
        <v>0</v>
      </c>
      <c r="P39" s="51">
        <v>0</v>
      </c>
      <c r="Q39" s="51">
        <v>0</v>
      </c>
      <c r="R39" s="51">
        <v>0</v>
      </c>
      <c r="S39" s="51">
        <v>0</v>
      </c>
      <c r="T39" s="51">
        <v>0</v>
      </c>
      <c r="U39" s="51">
        <v>0</v>
      </c>
      <c r="V39" s="51">
        <v>0</v>
      </c>
      <c r="W39" s="51">
        <v>0</v>
      </c>
      <c r="X39" s="51">
        <v>0</v>
      </c>
      <c r="Y39" s="51">
        <v>0</v>
      </c>
      <c r="Z39" s="51">
        <v>0</v>
      </c>
    </row>
    <row r="40" spans="1:26" s="31" customFormat="1" ht="47.25" x14ac:dyDescent="0.25">
      <c r="A40" s="3" t="s">
        <v>59</v>
      </c>
      <c r="B40" s="33" t="s">
        <v>55</v>
      </c>
      <c r="C40" s="4" t="s">
        <v>117</v>
      </c>
      <c r="D40" s="51">
        <v>0</v>
      </c>
      <c r="E40" s="51">
        <v>0</v>
      </c>
      <c r="F40" s="51">
        <v>0</v>
      </c>
      <c r="G40" s="51">
        <v>0</v>
      </c>
      <c r="H40" s="51">
        <v>0</v>
      </c>
      <c r="I40" s="51">
        <v>0</v>
      </c>
      <c r="J40" s="51">
        <v>0</v>
      </c>
      <c r="K40" s="51">
        <v>0</v>
      </c>
      <c r="L40" s="51">
        <v>0</v>
      </c>
      <c r="M40" s="51">
        <v>0</v>
      </c>
      <c r="N40" s="51">
        <v>0</v>
      </c>
      <c r="O40" s="51">
        <v>0</v>
      </c>
      <c r="P40" s="51">
        <v>0</v>
      </c>
      <c r="Q40" s="51">
        <v>0</v>
      </c>
      <c r="R40" s="51">
        <v>0</v>
      </c>
      <c r="S40" s="51">
        <v>0</v>
      </c>
      <c r="T40" s="51">
        <v>0</v>
      </c>
      <c r="U40" s="51">
        <v>0</v>
      </c>
      <c r="V40" s="51">
        <v>0</v>
      </c>
      <c r="W40" s="51">
        <v>0</v>
      </c>
      <c r="X40" s="51">
        <v>0</v>
      </c>
      <c r="Y40" s="51">
        <v>0</v>
      </c>
      <c r="Z40" s="51">
        <v>0</v>
      </c>
    </row>
    <row r="41" spans="1:26" s="31" customFormat="1" ht="126" x14ac:dyDescent="0.25">
      <c r="A41" s="3" t="s">
        <v>59</v>
      </c>
      <c r="B41" s="33" t="s">
        <v>56</v>
      </c>
      <c r="C41" s="4" t="s">
        <v>117</v>
      </c>
      <c r="D41" s="51">
        <v>0</v>
      </c>
      <c r="E41" s="51">
        <v>0</v>
      </c>
      <c r="F41" s="51">
        <v>0</v>
      </c>
      <c r="G41" s="51">
        <v>0</v>
      </c>
      <c r="H41" s="51">
        <v>0</v>
      </c>
      <c r="I41" s="51">
        <v>0</v>
      </c>
      <c r="J41" s="51">
        <v>0</v>
      </c>
      <c r="K41" s="51">
        <v>0</v>
      </c>
      <c r="L41" s="51">
        <v>0</v>
      </c>
      <c r="M41" s="51">
        <v>0</v>
      </c>
      <c r="N41" s="51">
        <v>0</v>
      </c>
      <c r="O41" s="51">
        <v>0</v>
      </c>
      <c r="P41" s="51">
        <v>0</v>
      </c>
      <c r="Q41" s="51">
        <v>0</v>
      </c>
      <c r="R41" s="51">
        <v>0</v>
      </c>
      <c r="S41" s="51">
        <v>0</v>
      </c>
      <c r="T41" s="51">
        <v>0</v>
      </c>
      <c r="U41" s="51">
        <v>0</v>
      </c>
      <c r="V41" s="51">
        <v>0</v>
      </c>
      <c r="W41" s="51">
        <v>0</v>
      </c>
      <c r="X41" s="51">
        <v>0</v>
      </c>
      <c r="Y41" s="51">
        <v>0</v>
      </c>
      <c r="Z41" s="51">
        <v>0</v>
      </c>
    </row>
    <row r="42" spans="1:26" s="31" customFormat="1" ht="110.25" x14ac:dyDescent="0.25">
      <c r="A42" s="3" t="s">
        <v>59</v>
      </c>
      <c r="B42" s="33" t="s">
        <v>57</v>
      </c>
      <c r="C42" s="4" t="s">
        <v>117</v>
      </c>
      <c r="D42" s="51">
        <v>0</v>
      </c>
      <c r="E42" s="51">
        <v>0</v>
      </c>
      <c r="F42" s="51">
        <v>0</v>
      </c>
      <c r="G42" s="51">
        <v>0</v>
      </c>
      <c r="H42" s="51">
        <v>0</v>
      </c>
      <c r="I42" s="51">
        <v>0</v>
      </c>
      <c r="J42" s="51">
        <v>0</v>
      </c>
      <c r="K42" s="51">
        <v>0</v>
      </c>
      <c r="L42" s="51">
        <v>0</v>
      </c>
      <c r="M42" s="51">
        <v>0</v>
      </c>
      <c r="N42" s="51">
        <v>0</v>
      </c>
      <c r="O42" s="51">
        <v>0</v>
      </c>
      <c r="P42" s="51">
        <v>0</v>
      </c>
      <c r="Q42" s="51">
        <v>0</v>
      </c>
      <c r="R42" s="51">
        <v>0</v>
      </c>
      <c r="S42" s="51">
        <v>0</v>
      </c>
      <c r="T42" s="51">
        <v>0</v>
      </c>
      <c r="U42" s="51">
        <v>0</v>
      </c>
      <c r="V42" s="51">
        <v>0</v>
      </c>
      <c r="W42" s="51">
        <v>0</v>
      </c>
      <c r="X42" s="51">
        <v>0</v>
      </c>
      <c r="Y42" s="51">
        <v>0</v>
      </c>
      <c r="Z42" s="51">
        <v>0</v>
      </c>
    </row>
    <row r="43" spans="1:26" s="31" customFormat="1" ht="110.25" x14ac:dyDescent="0.25">
      <c r="A43" s="3" t="s">
        <v>59</v>
      </c>
      <c r="B43" s="33" t="s">
        <v>60</v>
      </c>
      <c r="C43" s="4" t="s">
        <v>117</v>
      </c>
      <c r="D43" s="51">
        <v>0</v>
      </c>
      <c r="E43" s="51">
        <v>0</v>
      </c>
      <c r="F43" s="51">
        <v>0</v>
      </c>
      <c r="G43" s="51">
        <v>0</v>
      </c>
      <c r="H43" s="51">
        <v>0</v>
      </c>
      <c r="I43" s="51">
        <v>0</v>
      </c>
      <c r="J43" s="51">
        <v>0</v>
      </c>
      <c r="K43" s="51">
        <v>0</v>
      </c>
      <c r="L43" s="51">
        <v>0</v>
      </c>
      <c r="M43" s="51">
        <v>0</v>
      </c>
      <c r="N43" s="51">
        <v>0</v>
      </c>
      <c r="O43" s="51">
        <v>0</v>
      </c>
      <c r="P43" s="51">
        <v>0</v>
      </c>
      <c r="Q43" s="51">
        <v>0</v>
      </c>
      <c r="R43" s="51">
        <v>0</v>
      </c>
      <c r="S43" s="51">
        <v>0</v>
      </c>
      <c r="T43" s="51">
        <v>0</v>
      </c>
      <c r="U43" s="51">
        <v>0</v>
      </c>
      <c r="V43" s="51">
        <v>0</v>
      </c>
      <c r="W43" s="51">
        <v>0</v>
      </c>
      <c r="X43" s="51">
        <v>0</v>
      </c>
      <c r="Y43" s="51">
        <v>0</v>
      </c>
      <c r="Z43" s="51">
        <v>0</v>
      </c>
    </row>
    <row r="44" spans="1:26" s="31" customFormat="1" ht="94.5" x14ac:dyDescent="0.25">
      <c r="A44" s="3" t="s">
        <v>61</v>
      </c>
      <c r="B44" s="33" t="s">
        <v>62</v>
      </c>
      <c r="C44" s="4" t="s">
        <v>117</v>
      </c>
      <c r="D44" s="51">
        <v>0</v>
      </c>
      <c r="E44" s="51">
        <v>0</v>
      </c>
      <c r="F44" s="51">
        <v>0</v>
      </c>
      <c r="G44" s="51">
        <v>0</v>
      </c>
      <c r="H44" s="51">
        <v>0</v>
      </c>
      <c r="I44" s="51">
        <v>0</v>
      </c>
      <c r="J44" s="51">
        <v>0</v>
      </c>
      <c r="K44" s="51">
        <v>0</v>
      </c>
      <c r="L44" s="51">
        <v>0</v>
      </c>
      <c r="M44" s="51">
        <v>0</v>
      </c>
      <c r="N44" s="51">
        <v>0</v>
      </c>
      <c r="O44" s="51">
        <v>0</v>
      </c>
      <c r="P44" s="51">
        <v>0</v>
      </c>
      <c r="Q44" s="51">
        <v>0</v>
      </c>
      <c r="R44" s="51">
        <v>0</v>
      </c>
      <c r="S44" s="51">
        <v>0</v>
      </c>
      <c r="T44" s="51">
        <v>0</v>
      </c>
      <c r="U44" s="51">
        <v>0</v>
      </c>
      <c r="V44" s="51">
        <v>0</v>
      </c>
      <c r="W44" s="51">
        <v>0</v>
      </c>
      <c r="X44" s="51">
        <v>0</v>
      </c>
      <c r="Y44" s="51">
        <v>0</v>
      </c>
      <c r="Z44" s="51">
        <v>0</v>
      </c>
    </row>
    <row r="45" spans="1:26" s="31" customFormat="1" ht="78.75" x14ac:dyDescent="0.25">
      <c r="A45" s="3" t="s">
        <v>63</v>
      </c>
      <c r="B45" s="33" t="s">
        <v>64</v>
      </c>
      <c r="C45" s="4" t="s">
        <v>117</v>
      </c>
      <c r="D45" s="51">
        <v>0</v>
      </c>
      <c r="E45" s="51">
        <v>0</v>
      </c>
      <c r="F45" s="51">
        <v>0</v>
      </c>
      <c r="G45" s="51">
        <v>0</v>
      </c>
      <c r="H45" s="51">
        <v>0</v>
      </c>
      <c r="I45" s="51">
        <v>0</v>
      </c>
      <c r="J45" s="51">
        <v>0</v>
      </c>
      <c r="K45" s="51">
        <v>0</v>
      </c>
      <c r="L45" s="51">
        <v>0</v>
      </c>
      <c r="M45" s="51">
        <v>0</v>
      </c>
      <c r="N45" s="51">
        <v>0</v>
      </c>
      <c r="O45" s="51">
        <v>0</v>
      </c>
      <c r="P45" s="51">
        <v>0</v>
      </c>
      <c r="Q45" s="51">
        <v>0</v>
      </c>
      <c r="R45" s="51">
        <v>0</v>
      </c>
      <c r="S45" s="51">
        <v>0</v>
      </c>
      <c r="T45" s="51">
        <v>0</v>
      </c>
      <c r="U45" s="51">
        <v>0</v>
      </c>
      <c r="V45" s="51">
        <v>0</v>
      </c>
      <c r="W45" s="51">
        <v>0</v>
      </c>
      <c r="X45" s="51">
        <v>0</v>
      </c>
      <c r="Y45" s="51">
        <v>0</v>
      </c>
      <c r="Z45" s="51">
        <v>0</v>
      </c>
    </row>
    <row r="46" spans="1:26" s="31" customFormat="1" ht="78.75" x14ac:dyDescent="0.25">
      <c r="A46" s="3" t="s">
        <v>65</v>
      </c>
      <c r="B46" s="33" t="s">
        <v>66</v>
      </c>
      <c r="C46" s="4" t="s">
        <v>117</v>
      </c>
      <c r="D46" s="51">
        <v>0</v>
      </c>
      <c r="E46" s="51">
        <v>0</v>
      </c>
      <c r="F46" s="51">
        <v>0</v>
      </c>
      <c r="G46" s="51">
        <v>0</v>
      </c>
      <c r="H46" s="51">
        <v>0</v>
      </c>
      <c r="I46" s="51">
        <v>0</v>
      </c>
      <c r="J46" s="51">
        <v>0</v>
      </c>
      <c r="K46" s="51">
        <v>0</v>
      </c>
      <c r="L46" s="51">
        <v>0</v>
      </c>
      <c r="M46" s="51">
        <v>0</v>
      </c>
      <c r="N46" s="51">
        <v>0</v>
      </c>
      <c r="O46" s="51">
        <v>0</v>
      </c>
      <c r="P46" s="51">
        <v>0</v>
      </c>
      <c r="Q46" s="51">
        <v>0</v>
      </c>
      <c r="R46" s="51">
        <v>0</v>
      </c>
      <c r="S46" s="51">
        <v>0</v>
      </c>
      <c r="T46" s="51">
        <v>0</v>
      </c>
      <c r="U46" s="51">
        <v>0</v>
      </c>
      <c r="V46" s="51">
        <v>0</v>
      </c>
      <c r="W46" s="51">
        <v>0</v>
      </c>
      <c r="X46" s="51">
        <v>0</v>
      </c>
      <c r="Y46" s="51">
        <v>0</v>
      </c>
      <c r="Z46" s="51">
        <v>0</v>
      </c>
    </row>
    <row r="47" spans="1:26" s="31" customFormat="1" ht="47.25" x14ac:dyDescent="0.25">
      <c r="A47" s="3" t="s">
        <v>67</v>
      </c>
      <c r="B47" s="33" t="s">
        <v>68</v>
      </c>
      <c r="C47" s="4" t="s">
        <v>117</v>
      </c>
      <c r="D47" s="51">
        <v>0</v>
      </c>
      <c r="E47" s="51">
        <v>0</v>
      </c>
      <c r="F47" s="51">
        <v>0</v>
      </c>
      <c r="G47" s="51">
        <v>0</v>
      </c>
      <c r="H47" s="51">
        <v>0</v>
      </c>
      <c r="I47" s="51">
        <v>0</v>
      </c>
      <c r="J47" s="51">
        <v>0</v>
      </c>
      <c r="K47" s="51">
        <v>0</v>
      </c>
      <c r="L47" s="52">
        <f>SUM(L48,L52)</f>
        <v>0</v>
      </c>
      <c r="M47" s="52">
        <f>SUM(M48,M52)</f>
        <v>0</v>
      </c>
      <c r="N47" s="51">
        <v>0</v>
      </c>
      <c r="O47" s="51">
        <f>O48</f>
        <v>2</v>
      </c>
      <c r="P47" s="51">
        <v>0</v>
      </c>
      <c r="Q47" s="51">
        <v>0</v>
      </c>
      <c r="R47" s="51">
        <v>0</v>
      </c>
      <c r="S47" s="51">
        <v>0</v>
      </c>
      <c r="T47" s="51">
        <v>0</v>
      </c>
      <c r="U47" s="51">
        <f>U57</f>
        <v>26.1</v>
      </c>
      <c r="V47" s="51">
        <v>0</v>
      </c>
      <c r="W47" s="51">
        <v>0</v>
      </c>
      <c r="X47" s="51">
        <v>0</v>
      </c>
      <c r="Y47" s="51">
        <f>Y48</f>
        <v>0</v>
      </c>
      <c r="Z47" s="51">
        <v>0</v>
      </c>
    </row>
    <row r="48" spans="1:26" s="31" customFormat="1" ht="78.75" x14ac:dyDescent="0.25">
      <c r="A48" s="3" t="s">
        <v>69</v>
      </c>
      <c r="B48" s="33" t="s">
        <v>70</v>
      </c>
      <c r="C48" s="4" t="s">
        <v>117</v>
      </c>
      <c r="D48" s="51">
        <v>0</v>
      </c>
      <c r="E48" s="51">
        <v>0</v>
      </c>
      <c r="F48" s="51">
        <v>0</v>
      </c>
      <c r="G48" s="51">
        <v>0</v>
      </c>
      <c r="H48" s="51">
        <v>0</v>
      </c>
      <c r="I48" s="51">
        <v>0</v>
      </c>
      <c r="J48" s="51">
        <v>0</v>
      </c>
      <c r="K48" s="51">
        <v>0</v>
      </c>
      <c r="L48" s="52">
        <f>SUM(L49,L51)</f>
        <v>0</v>
      </c>
      <c r="M48" s="52">
        <f>SUM(M49,M51)</f>
        <v>0</v>
      </c>
      <c r="N48" s="51">
        <v>0</v>
      </c>
      <c r="O48" s="51">
        <f>O49</f>
        <v>2</v>
      </c>
      <c r="P48" s="51">
        <v>0</v>
      </c>
      <c r="Q48" s="51">
        <v>0</v>
      </c>
      <c r="R48" s="51">
        <v>0</v>
      </c>
      <c r="S48" s="51">
        <v>0</v>
      </c>
      <c r="T48" s="51">
        <v>0</v>
      </c>
      <c r="U48" s="51">
        <v>0</v>
      </c>
      <c r="V48" s="51">
        <v>0</v>
      </c>
      <c r="W48" s="51">
        <v>0</v>
      </c>
      <c r="X48" s="51">
        <v>0</v>
      </c>
      <c r="Y48" s="51">
        <f>Y50</f>
        <v>0</v>
      </c>
      <c r="Z48" s="51">
        <v>0</v>
      </c>
    </row>
    <row r="49" spans="1:26" s="31" customFormat="1" ht="31.5" x14ac:dyDescent="0.25">
      <c r="A49" s="3" t="s">
        <v>71</v>
      </c>
      <c r="B49" s="33" t="s">
        <v>72</v>
      </c>
      <c r="C49" s="4" t="s">
        <v>117</v>
      </c>
      <c r="D49" s="51">
        <v>0</v>
      </c>
      <c r="E49" s="51">
        <v>0</v>
      </c>
      <c r="F49" s="51">
        <v>0</v>
      </c>
      <c r="G49" s="51">
        <v>0</v>
      </c>
      <c r="H49" s="51">
        <v>0</v>
      </c>
      <c r="I49" s="51">
        <v>0</v>
      </c>
      <c r="J49" s="51">
        <v>0</v>
      </c>
      <c r="K49" s="51">
        <v>0</v>
      </c>
      <c r="L49" s="51" t="s">
        <v>118</v>
      </c>
      <c r="M49" s="51" t="s">
        <v>118</v>
      </c>
      <c r="N49" s="51">
        <v>0</v>
      </c>
      <c r="O49" s="51">
        <f>O50</f>
        <v>2</v>
      </c>
      <c r="P49" s="51">
        <v>0</v>
      </c>
      <c r="Q49" s="51">
        <v>0</v>
      </c>
      <c r="R49" s="51">
        <v>0</v>
      </c>
      <c r="S49" s="51">
        <v>0</v>
      </c>
      <c r="T49" s="51">
        <v>0</v>
      </c>
      <c r="U49" s="51">
        <v>0</v>
      </c>
      <c r="V49" s="51">
        <v>0</v>
      </c>
      <c r="W49" s="51">
        <v>0</v>
      </c>
      <c r="X49" s="51">
        <v>0</v>
      </c>
      <c r="Y49" s="51">
        <f>Y50</f>
        <v>0</v>
      </c>
      <c r="Z49" s="51">
        <v>0</v>
      </c>
    </row>
    <row r="50" spans="1:26" s="31" customFormat="1" ht="31.5" x14ac:dyDescent="0.25">
      <c r="A50" s="3" t="s">
        <v>71</v>
      </c>
      <c r="B50" s="33" t="s">
        <v>494</v>
      </c>
      <c r="C50" s="10" t="s">
        <v>495</v>
      </c>
      <c r="D50" s="51">
        <v>0</v>
      </c>
      <c r="E50" s="51">
        <v>0</v>
      </c>
      <c r="F50" s="51">
        <v>0</v>
      </c>
      <c r="G50" s="51">
        <v>0</v>
      </c>
      <c r="H50" s="51">
        <v>0</v>
      </c>
      <c r="I50" s="51">
        <v>0</v>
      </c>
      <c r="J50" s="51">
        <v>0</v>
      </c>
      <c r="K50" s="51">
        <v>0</v>
      </c>
      <c r="L50" s="51" t="s">
        <v>118</v>
      </c>
      <c r="M50" s="51" t="s">
        <v>118</v>
      </c>
      <c r="N50" s="51">
        <v>0</v>
      </c>
      <c r="O50" s="51">
        <v>2</v>
      </c>
      <c r="P50" s="51">
        <v>0</v>
      </c>
      <c r="Q50" s="51">
        <v>0</v>
      </c>
      <c r="R50" s="51">
        <v>0</v>
      </c>
      <c r="S50" s="51">
        <v>0</v>
      </c>
      <c r="T50" s="51">
        <v>0</v>
      </c>
      <c r="U50" s="51">
        <v>0</v>
      </c>
      <c r="V50" s="51">
        <v>0</v>
      </c>
      <c r="W50" s="51">
        <v>0</v>
      </c>
      <c r="X50" s="51">
        <v>0</v>
      </c>
      <c r="Y50" s="51">
        <v>0</v>
      </c>
      <c r="Z50" s="51">
        <v>0</v>
      </c>
    </row>
    <row r="51" spans="1:26" s="31" customFormat="1" ht="63" x14ac:dyDescent="0.25">
      <c r="A51" s="3" t="s">
        <v>73</v>
      </c>
      <c r="B51" s="33" t="s">
        <v>74</v>
      </c>
      <c r="C51" s="10" t="s">
        <v>117</v>
      </c>
      <c r="D51" s="51">
        <v>0</v>
      </c>
      <c r="E51" s="51">
        <v>0</v>
      </c>
      <c r="F51" s="51">
        <v>0</v>
      </c>
      <c r="G51" s="51">
        <v>0</v>
      </c>
      <c r="H51" s="51">
        <v>0</v>
      </c>
      <c r="I51" s="51">
        <v>0</v>
      </c>
      <c r="J51" s="51">
        <v>0</v>
      </c>
      <c r="K51" s="51">
        <v>0</v>
      </c>
      <c r="L51" s="52">
        <v>0</v>
      </c>
      <c r="M51" s="51" t="s">
        <v>118</v>
      </c>
      <c r="N51" s="51">
        <v>0</v>
      </c>
      <c r="O51" s="51">
        <v>0</v>
      </c>
      <c r="P51" s="51">
        <v>0</v>
      </c>
      <c r="Q51" s="51">
        <v>0</v>
      </c>
      <c r="R51" s="51">
        <v>0</v>
      </c>
      <c r="S51" s="51">
        <v>0</v>
      </c>
      <c r="T51" s="51">
        <v>0</v>
      </c>
      <c r="U51" s="51">
        <v>0</v>
      </c>
      <c r="V51" s="51">
        <v>0</v>
      </c>
      <c r="W51" s="51">
        <v>0</v>
      </c>
      <c r="X51" s="51">
        <v>0</v>
      </c>
      <c r="Y51" s="51">
        <v>0</v>
      </c>
      <c r="Z51" s="51">
        <v>0</v>
      </c>
    </row>
    <row r="52" spans="1:26" s="31" customFormat="1" ht="47.25" x14ac:dyDescent="0.25">
      <c r="A52" s="3" t="s">
        <v>75</v>
      </c>
      <c r="B52" s="33" t="s">
        <v>76</v>
      </c>
      <c r="C52" s="10" t="s">
        <v>117</v>
      </c>
      <c r="D52" s="51">
        <v>0</v>
      </c>
      <c r="E52" s="51">
        <v>0</v>
      </c>
      <c r="F52" s="51">
        <v>0</v>
      </c>
      <c r="G52" s="51">
        <v>0</v>
      </c>
      <c r="H52" s="51">
        <v>0</v>
      </c>
      <c r="I52" s="51">
        <v>0</v>
      </c>
      <c r="J52" s="51">
        <v>0</v>
      </c>
      <c r="K52" s="51">
        <v>0</v>
      </c>
      <c r="L52" s="51" t="s">
        <v>118</v>
      </c>
      <c r="M52" s="52">
        <v>0</v>
      </c>
      <c r="N52" s="51">
        <v>0</v>
      </c>
      <c r="O52" s="51">
        <v>0</v>
      </c>
      <c r="P52" s="51">
        <v>0</v>
      </c>
      <c r="Q52" s="51">
        <v>0</v>
      </c>
      <c r="R52" s="51">
        <v>0</v>
      </c>
      <c r="S52" s="51">
        <v>0</v>
      </c>
      <c r="T52" s="51">
        <v>0</v>
      </c>
      <c r="U52" s="51">
        <v>0</v>
      </c>
      <c r="V52" s="51">
        <v>0</v>
      </c>
      <c r="W52" s="51">
        <v>0</v>
      </c>
      <c r="X52" s="51">
        <v>0</v>
      </c>
      <c r="Y52" s="51">
        <v>0</v>
      </c>
      <c r="Z52" s="51">
        <v>0</v>
      </c>
    </row>
    <row r="53" spans="1:26" s="31" customFormat="1" ht="31.5" x14ac:dyDescent="0.25">
      <c r="A53" s="3" t="s">
        <v>77</v>
      </c>
      <c r="B53" s="33" t="s">
        <v>78</v>
      </c>
      <c r="C53" s="4" t="s">
        <v>117</v>
      </c>
      <c r="D53" s="51">
        <v>0</v>
      </c>
      <c r="E53" s="51">
        <v>0</v>
      </c>
      <c r="F53" s="51">
        <v>0</v>
      </c>
      <c r="G53" s="51">
        <v>0</v>
      </c>
      <c r="H53" s="51">
        <v>0</v>
      </c>
      <c r="I53" s="51">
        <v>0</v>
      </c>
      <c r="J53" s="51">
        <v>0</v>
      </c>
      <c r="K53" s="51">
        <v>0</v>
      </c>
      <c r="L53" s="51" t="s">
        <v>118</v>
      </c>
      <c r="M53" s="52">
        <v>0</v>
      </c>
      <c r="N53" s="51">
        <v>0</v>
      </c>
      <c r="O53" s="51">
        <v>0</v>
      </c>
      <c r="P53" s="51">
        <v>0</v>
      </c>
      <c r="Q53" s="51">
        <v>0</v>
      </c>
      <c r="R53" s="51">
        <v>0</v>
      </c>
      <c r="S53" s="51">
        <v>0</v>
      </c>
      <c r="T53" s="51">
        <v>0</v>
      </c>
      <c r="U53" s="51">
        <v>0</v>
      </c>
      <c r="V53" s="51">
        <v>0</v>
      </c>
      <c r="W53" s="51">
        <v>0</v>
      </c>
      <c r="X53" s="51">
        <v>0</v>
      </c>
      <c r="Y53" s="51">
        <v>0</v>
      </c>
      <c r="Z53" s="51">
        <v>0</v>
      </c>
    </row>
    <row r="54" spans="1:26" s="31" customFormat="1" ht="47.25" x14ac:dyDescent="0.25">
      <c r="A54" s="3" t="s">
        <v>79</v>
      </c>
      <c r="B54" s="33" t="s">
        <v>80</v>
      </c>
      <c r="C54" s="4" t="s">
        <v>117</v>
      </c>
      <c r="D54" s="51">
        <v>0</v>
      </c>
      <c r="E54" s="51">
        <v>0</v>
      </c>
      <c r="F54" s="51">
        <v>0</v>
      </c>
      <c r="G54" s="51">
        <v>0</v>
      </c>
      <c r="H54" s="51">
        <v>0</v>
      </c>
      <c r="I54" s="51">
        <v>0</v>
      </c>
      <c r="J54" s="51">
        <v>0</v>
      </c>
      <c r="K54" s="51">
        <v>0</v>
      </c>
      <c r="L54" s="51">
        <v>0</v>
      </c>
      <c r="M54" s="51">
        <v>0</v>
      </c>
      <c r="N54" s="51">
        <v>0</v>
      </c>
      <c r="O54" s="51">
        <v>0</v>
      </c>
      <c r="P54" s="51">
        <v>0</v>
      </c>
      <c r="Q54" s="51">
        <v>0</v>
      </c>
      <c r="R54" s="51">
        <v>0</v>
      </c>
      <c r="S54" s="51">
        <v>0</v>
      </c>
      <c r="T54" s="51">
        <v>0</v>
      </c>
      <c r="U54" s="51">
        <v>0</v>
      </c>
      <c r="V54" s="51">
        <v>0</v>
      </c>
      <c r="W54" s="51">
        <v>0</v>
      </c>
      <c r="X54" s="51">
        <v>0</v>
      </c>
      <c r="Y54" s="51">
        <v>0</v>
      </c>
      <c r="Z54" s="51">
        <v>0</v>
      </c>
    </row>
    <row r="55" spans="1:26" s="31" customFormat="1" ht="47.25" x14ac:dyDescent="0.25">
      <c r="A55" s="3" t="s">
        <v>81</v>
      </c>
      <c r="B55" s="33" t="s">
        <v>82</v>
      </c>
      <c r="C55" s="4" t="s">
        <v>117</v>
      </c>
      <c r="D55" s="51">
        <v>0</v>
      </c>
      <c r="E55" s="51">
        <v>0</v>
      </c>
      <c r="F55" s="51">
        <v>0</v>
      </c>
      <c r="G55" s="51">
        <v>0</v>
      </c>
      <c r="H55" s="51">
        <v>0</v>
      </c>
      <c r="I55" s="51">
        <v>0</v>
      </c>
      <c r="J55" s="51">
        <v>0</v>
      </c>
      <c r="K55" s="51">
        <v>0</v>
      </c>
      <c r="L55" s="51">
        <v>0</v>
      </c>
      <c r="M55" s="51">
        <v>0</v>
      </c>
      <c r="N55" s="51">
        <v>0</v>
      </c>
      <c r="O55" s="51">
        <v>0</v>
      </c>
      <c r="P55" s="51">
        <v>0</v>
      </c>
      <c r="Q55" s="51">
        <v>0</v>
      </c>
      <c r="R55" s="51">
        <v>0</v>
      </c>
      <c r="S55" s="51">
        <v>0</v>
      </c>
      <c r="T55" s="51">
        <v>0</v>
      </c>
      <c r="U55" s="51">
        <f>U57+U58</f>
        <v>63.15</v>
      </c>
      <c r="V55" s="51">
        <v>0</v>
      </c>
      <c r="W55" s="51">
        <v>0</v>
      </c>
      <c r="X55" s="51">
        <v>0</v>
      </c>
      <c r="Y55" s="51">
        <v>0</v>
      </c>
      <c r="Z55" s="51">
        <v>0</v>
      </c>
    </row>
    <row r="56" spans="1:26" s="31" customFormat="1" ht="47.25" x14ac:dyDescent="0.25">
      <c r="A56" s="3" t="s">
        <v>83</v>
      </c>
      <c r="B56" s="33" t="s">
        <v>84</v>
      </c>
      <c r="C56" s="4" t="s">
        <v>117</v>
      </c>
      <c r="D56" s="51">
        <v>0</v>
      </c>
      <c r="E56" s="51">
        <v>0</v>
      </c>
      <c r="F56" s="51">
        <v>0</v>
      </c>
      <c r="G56" s="51">
        <v>0</v>
      </c>
      <c r="H56" s="51">
        <v>0</v>
      </c>
      <c r="I56" s="51">
        <v>0</v>
      </c>
      <c r="J56" s="51">
        <v>0</v>
      </c>
      <c r="K56" s="51">
        <v>0</v>
      </c>
      <c r="L56" s="51">
        <v>0</v>
      </c>
      <c r="M56" s="51">
        <v>0</v>
      </c>
      <c r="N56" s="51">
        <v>0</v>
      </c>
      <c r="O56" s="51">
        <v>0</v>
      </c>
      <c r="P56" s="51">
        <v>0</v>
      </c>
      <c r="Q56" s="51">
        <v>0</v>
      </c>
      <c r="R56" s="51">
        <v>0</v>
      </c>
      <c r="S56" s="51">
        <v>0</v>
      </c>
      <c r="T56" s="51">
        <v>0</v>
      </c>
      <c r="U56" s="51">
        <f>U57+U58</f>
        <v>63.15</v>
      </c>
      <c r="V56" s="51">
        <v>0</v>
      </c>
      <c r="W56" s="51">
        <v>0</v>
      </c>
      <c r="X56" s="51">
        <v>0</v>
      </c>
      <c r="Y56" s="51">
        <v>0</v>
      </c>
      <c r="Z56" s="51">
        <v>0</v>
      </c>
    </row>
    <row r="57" spans="1:26" s="31" customFormat="1" ht="236.25" x14ac:dyDescent="0.25">
      <c r="A57" s="3" t="s">
        <v>83</v>
      </c>
      <c r="B57" s="33" t="s">
        <v>496</v>
      </c>
      <c r="C57" s="85" t="s">
        <v>497</v>
      </c>
      <c r="D57" s="51">
        <v>0</v>
      </c>
      <c r="E57" s="51">
        <v>0</v>
      </c>
      <c r="F57" s="51">
        <v>0</v>
      </c>
      <c r="G57" s="51">
        <v>0</v>
      </c>
      <c r="H57" s="51">
        <v>0</v>
      </c>
      <c r="I57" s="51">
        <v>0</v>
      </c>
      <c r="J57" s="51">
        <v>0</v>
      </c>
      <c r="K57" s="51">
        <v>0</v>
      </c>
      <c r="L57" s="51" t="s">
        <v>118</v>
      </c>
      <c r="M57" s="51" t="s">
        <v>118</v>
      </c>
      <c r="N57" s="51">
        <v>0</v>
      </c>
      <c r="O57" s="51">
        <v>0</v>
      </c>
      <c r="P57" s="51">
        <v>0</v>
      </c>
      <c r="Q57" s="51">
        <v>0</v>
      </c>
      <c r="R57" s="51">
        <v>0</v>
      </c>
      <c r="S57" s="51">
        <v>0</v>
      </c>
      <c r="T57" s="51">
        <v>0</v>
      </c>
      <c r="U57" s="51">
        <v>26.1</v>
      </c>
      <c r="V57" s="51">
        <v>0</v>
      </c>
      <c r="W57" s="51">
        <v>0</v>
      </c>
      <c r="X57" s="51">
        <v>0</v>
      </c>
      <c r="Y57" s="51">
        <v>0</v>
      </c>
      <c r="Z57" s="51">
        <v>0</v>
      </c>
    </row>
    <row r="58" spans="1:26" s="31" customFormat="1" ht="330.75" x14ac:dyDescent="0.25">
      <c r="A58" s="3" t="s">
        <v>83</v>
      </c>
      <c r="B58" s="33" t="s">
        <v>498</v>
      </c>
      <c r="C58" s="85" t="s">
        <v>499</v>
      </c>
      <c r="D58" s="51">
        <v>0</v>
      </c>
      <c r="E58" s="51">
        <v>0</v>
      </c>
      <c r="F58" s="51">
        <v>0</v>
      </c>
      <c r="G58" s="51">
        <v>0</v>
      </c>
      <c r="H58" s="51">
        <v>0</v>
      </c>
      <c r="I58" s="51">
        <v>0</v>
      </c>
      <c r="J58" s="51">
        <v>0</v>
      </c>
      <c r="K58" s="51">
        <v>0</v>
      </c>
      <c r="L58" s="51">
        <v>0</v>
      </c>
      <c r="M58" s="51">
        <v>0</v>
      </c>
      <c r="N58" s="51">
        <v>0</v>
      </c>
      <c r="O58" s="51">
        <v>0</v>
      </c>
      <c r="P58" s="51">
        <v>0</v>
      </c>
      <c r="Q58" s="51">
        <v>0</v>
      </c>
      <c r="R58" s="51">
        <v>0</v>
      </c>
      <c r="S58" s="51">
        <v>0</v>
      </c>
      <c r="T58" s="51">
        <v>0</v>
      </c>
      <c r="U58" s="51">
        <v>37.049999999999997</v>
      </c>
      <c r="V58" s="51">
        <v>0</v>
      </c>
      <c r="W58" s="51">
        <v>0</v>
      </c>
      <c r="X58" s="51">
        <v>0</v>
      </c>
      <c r="Y58" s="51">
        <v>0</v>
      </c>
      <c r="Z58" s="51">
        <v>0</v>
      </c>
    </row>
    <row r="59" spans="1:26" s="31" customFormat="1" ht="47.25" x14ac:dyDescent="0.25">
      <c r="A59" s="3" t="s">
        <v>87</v>
      </c>
      <c r="B59" s="33" t="s">
        <v>86</v>
      </c>
      <c r="C59" s="4" t="s">
        <v>117</v>
      </c>
      <c r="D59" s="51">
        <v>0</v>
      </c>
      <c r="E59" s="51">
        <v>0</v>
      </c>
      <c r="F59" s="51">
        <v>0</v>
      </c>
      <c r="G59" s="51">
        <v>0</v>
      </c>
      <c r="H59" s="51">
        <v>0</v>
      </c>
      <c r="I59" s="51">
        <v>0</v>
      </c>
      <c r="J59" s="51">
        <v>0</v>
      </c>
      <c r="K59" s="51">
        <v>0</v>
      </c>
      <c r="L59" s="51">
        <v>0</v>
      </c>
      <c r="M59" s="51">
        <v>0</v>
      </c>
      <c r="N59" s="51">
        <v>0</v>
      </c>
      <c r="O59" s="51">
        <v>0</v>
      </c>
      <c r="P59" s="51">
        <v>0</v>
      </c>
      <c r="Q59" s="51">
        <v>0</v>
      </c>
      <c r="R59" s="51">
        <v>0</v>
      </c>
      <c r="S59" s="51">
        <v>0</v>
      </c>
      <c r="T59" s="51">
        <v>0</v>
      </c>
      <c r="U59" s="51">
        <v>0</v>
      </c>
      <c r="V59" s="51">
        <v>0</v>
      </c>
      <c r="W59" s="51">
        <v>0</v>
      </c>
      <c r="X59" s="51">
        <v>0</v>
      </c>
      <c r="Y59" s="51">
        <v>0</v>
      </c>
      <c r="Z59" s="51">
        <v>0</v>
      </c>
    </row>
    <row r="60" spans="1:26" s="31" customFormat="1" ht="31.5" x14ac:dyDescent="0.25">
      <c r="A60" s="3" t="s">
        <v>87</v>
      </c>
      <c r="B60" s="33" t="s">
        <v>88</v>
      </c>
      <c r="C60" s="4" t="s">
        <v>117</v>
      </c>
      <c r="D60" s="51">
        <v>0</v>
      </c>
      <c r="E60" s="51">
        <v>0</v>
      </c>
      <c r="F60" s="51">
        <v>0</v>
      </c>
      <c r="G60" s="51">
        <v>0</v>
      </c>
      <c r="H60" s="51">
        <v>0</v>
      </c>
      <c r="I60" s="51">
        <v>0</v>
      </c>
      <c r="J60" s="51">
        <v>0</v>
      </c>
      <c r="K60" s="51">
        <v>0</v>
      </c>
      <c r="L60" s="51">
        <v>0</v>
      </c>
      <c r="M60" s="51">
        <v>0</v>
      </c>
      <c r="N60" s="51">
        <v>0</v>
      </c>
      <c r="O60" s="51">
        <v>0</v>
      </c>
      <c r="P60" s="51">
        <v>0</v>
      </c>
      <c r="Q60" s="51">
        <v>0</v>
      </c>
      <c r="R60" s="51">
        <v>0</v>
      </c>
      <c r="S60" s="51">
        <v>0</v>
      </c>
      <c r="T60" s="51">
        <v>0</v>
      </c>
      <c r="U60" s="51">
        <v>0</v>
      </c>
      <c r="V60" s="51">
        <v>0</v>
      </c>
      <c r="W60" s="51">
        <v>0</v>
      </c>
      <c r="X60" s="51">
        <v>0</v>
      </c>
      <c r="Y60" s="51">
        <v>0</v>
      </c>
      <c r="Z60" s="51">
        <v>0</v>
      </c>
    </row>
    <row r="61" spans="1:26" s="31" customFormat="1" ht="47.25" x14ac:dyDescent="0.25">
      <c r="A61" s="3" t="s">
        <v>89</v>
      </c>
      <c r="B61" s="33" t="s">
        <v>90</v>
      </c>
      <c r="C61" s="4" t="s">
        <v>117</v>
      </c>
      <c r="D61" s="51">
        <v>0</v>
      </c>
      <c r="E61" s="51">
        <v>0</v>
      </c>
      <c r="F61" s="51">
        <v>0</v>
      </c>
      <c r="G61" s="51">
        <v>0</v>
      </c>
      <c r="H61" s="51">
        <v>0</v>
      </c>
      <c r="I61" s="51">
        <v>0</v>
      </c>
      <c r="J61" s="51">
        <v>0</v>
      </c>
      <c r="K61" s="51">
        <v>0</v>
      </c>
      <c r="L61" s="51">
        <v>0</v>
      </c>
      <c r="M61" s="51">
        <v>0</v>
      </c>
      <c r="N61" s="51">
        <v>0</v>
      </c>
      <c r="O61" s="51">
        <v>0</v>
      </c>
      <c r="P61" s="51">
        <v>0</v>
      </c>
      <c r="Q61" s="51">
        <v>0</v>
      </c>
      <c r="R61" s="51">
        <v>0</v>
      </c>
      <c r="S61" s="51">
        <v>0</v>
      </c>
      <c r="T61" s="51">
        <v>0</v>
      </c>
      <c r="U61" s="51">
        <v>0</v>
      </c>
      <c r="V61" s="51">
        <v>0</v>
      </c>
      <c r="W61" s="51">
        <v>0</v>
      </c>
      <c r="X61" s="51">
        <v>0</v>
      </c>
      <c r="Y61" s="51">
        <v>0</v>
      </c>
      <c r="Z61" s="51">
        <v>0</v>
      </c>
    </row>
    <row r="62" spans="1:26" s="31" customFormat="1" ht="63" x14ac:dyDescent="0.25">
      <c r="A62" s="3" t="s">
        <v>91</v>
      </c>
      <c r="B62" s="33" t="s">
        <v>92</v>
      </c>
      <c r="C62" s="4" t="s">
        <v>117</v>
      </c>
      <c r="D62" s="51">
        <v>0</v>
      </c>
      <c r="E62" s="51">
        <v>0</v>
      </c>
      <c r="F62" s="51">
        <v>0</v>
      </c>
      <c r="G62" s="51">
        <v>0</v>
      </c>
      <c r="H62" s="51">
        <v>0</v>
      </c>
      <c r="I62" s="51">
        <v>0</v>
      </c>
      <c r="J62" s="51">
        <v>0</v>
      </c>
      <c r="K62" s="51">
        <v>0</v>
      </c>
      <c r="L62" s="51">
        <v>0</v>
      </c>
      <c r="M62" s="51">
        <v>0</v>
      </c>
      <c r="N62" s="51">
        <v>0</v>
      </c>
      <c r="O62" s="51">
        <v>0</v>
      </c>
      <c r="P62" s="51">
        <v>0</v>
      </c>
      <c r="Q62" s="51">
        <v>0</v>
      </c>
      <c r="R62" s="51">
        <v>0</v>
      </c>
      <c r="S62" s="51">
        <v>0</v>
      </c>
      <c r="T62" s="51">
        <v>0</v>
      </c>
      <c r="U62" s="51">
        <v>0</v>
      </c>
      <c r="V62" s="51">
        <v>0</v>
      </c>
      <c r="W62" s="51">
        <v>0</v>
      </c>
      <c r="X62" s="51">
        <v>0</v>
      </c>
      <c r="Y62" s="51">
        <v>0</v>
      </c>
      <c r="Z62" s="51">
        <v>0</v>
      </c>
    </row>
    <row r="63" spans="1:26" s="31" customFormat="1" ht="63" x14ac:dyDescent="0.25">
      <c r="A63" s="3" t="s">
        <v>93</v>
      </c>
      <c r="B63" s="33" t="s">
        <v>94</v>
      </c>
      <c r="C63" s="4" t="s">
        <v>117</v>
      </c>
      <c r="D63" s="51">
        <v>0</v>
      </c>
      <c r="E63" s="51">
        <v>0</v>
      </c>
      <c r="F63" s="51">
        <v>0</v>
      </c>
      <c r="G63" s="51">
        <v>0</v>
      </c>
      <c r="H63" s="51">
        <v>0</v>
      </c>
      <c r="I63" s="51">
        <v>0</v>
      </c>
      <c r="J63" s="51">
        <v>0</v>
      </c>
      <c r="K63" s="51">
        <v>0</v>
      </c>
      <c r="L63" s="51">
        <v>0</v>
      </c>
      <c r="M63" s="51">
        <v>0</v>
      </c>
      <c r="N63" s="51">
        <v>0</v>
      </c>
      <c r="O63" s="51">
        <v>0</v>
      </c>
      <c r="P63" s="51">
        <v>0</v>
      </c>
      <c r="Q63" s="51">
        <v>0</v>
      </c>
      <c r="R63" s="51">
        <v>0</v>
      </c>
      <c r="S63" s="51">
        <v>0</v>
      </c>
      <c r="T63" s="51">
        <v>0</v>
      </c>
      <c r="U63" s="51">
        <v>0</v>
      </c>
      <c r="V63" s="51">
        <v>0</v>
      </c>
      <c r="W63" s="51">
        <v>0</v>
      </c>
      <c r="X63" s="51">
        <v>0</v>
      </c>
      <c r="Y63" s="51">
        <v>0</v>
      </c>
      <c r="Z63" s="51">
        <v>0</v>
      </c>
    </row>
    <row r="64" spans="1:26" s="31" customFormat="1" ht="47.25" x14ac:dyDescent="0.25">
      <c r="A64" s="3" t="s">
        <v>95</v>
      </c>
      <c r="B64" s="33" t="s">
        <v>96</v>
      </c>
      <c r="C64" s="4" t="s">
        <v>117</v>
      </c>
      <c r="D64" s="51">
        <v>0</v>
      </c>
      <c r="E64" s="51">
        <v>0</v>
      </c>
      <c r="F64" s="51">
        <v>0</v>
      </c>
      <c r="G64" s="51">
        <v>0</v>
      </c>
      <c r="H64" s="51">
        <v>0</v>
      </c>
      <c r="I64" s="51">
        <v>0</v>
      </c>
      <c r="J64" s="51">
        <v>0</v>
      </c>
      <c r="K64" s="51">
        <v>0</v>
      </c>
      <c r="L64" s="51">
        <v>0</v>
      </c>
      <c r="M64" s="51">
        <v>0</v>
      </c>
      <c r="N64" s="51">
        <v>0</v>
      </c>
      <c r="O64" s="51">
        <v>0</v>
      </c>
      <c r="P64" s="51">
        <v>0</v>
      </c>
      <c r="Q64" s="51">
        <v>0</v>
      </c>
      <c r="R64" s="51">
        <v>0</v>
      </c>
      <c r="S64" s="51">
        <v>0</v>
      </c>
      <c r="T64" s="51">
        <v>0</v>
      </c>
      <c r="U64" s="51">
        <v>0</v>
      </c>
      <c r="V64" s="51">
        <v>0</v>
      </c>
      <c r="W64" s="51">
        <v>0</v>
      </c>
      <c r="X64" s="51">
        <v>0</v>
      </c>
      <c r="Y64" s="51">
        <v>0</v>
      </c>
      <c r="Z64" s="51">
        <v>0</v>
      </c>
    </row>
    <row r="65" spans="1:26" s="31" customFormat="1" ht="63" x14ac:dyDescent="0.25">
      <c r="A65" s="3" t="s">
        <v>97</v>
      </c>
      <c r="B65" s="33" t="s">
        <v>98</v>
      </c>
      <c r="C65" s="4" t="s">
        <v>117</v>
      </c>
      <c r="D65" s="51">
        <v>0</v>
      </c>
      <c r="E65" s="51">
        <v>0</v>
      </c>
      <c r="F65" s="51">
        <v>0</v>
      </c>
      <c r="G65" s="51">
        <v>0</v>
      </c>
      <c r="H65" s="51">
        <v>0</v>
      </c>
      <c r="I65" s="51">
        <v>0</v>
      </c>
      <c r="J65" s="51">
        <v>0</v>
      </c>
      <c r="K65" s="51">
        <v>0</v>
      </c>
      <c r="L65" s="51">
        <v>0</v>
      </c>
      <c r="M65" s="51">
        <v>0</v>
      </c>
      <c r="N65" s="51">
        <v>0</v>
      </c>
      <c r="O65" s="51">
        <v>0</v>
      </c>
      <c r="P65" s="51">
        <v>0</v>
      </c>
      <c r="Q65" s="51">
        <v>0</v>
      </c>
      <c r="R65" s="51">
        <v>0</v>
      </c>
      <c r="S65" s="51">
        <v>0</v>
      </c>
      <c r="T65" s="51">
        <v>0</v>
      </c>
      <c r="U65" s="51">
        <v>0</v>
      </c>
      <c r="V65" s="51">
        <v>0</v>
      </c>
      <c r="W65" s="51">
        <v>0</v>
      </c>
      <c r="X65" s="51">
        <v>0</v>
      </c>
      <c r="Y65" s="51">
        <v>0</v>
      </c>
      <c r="Z65" s="51">
        <v>0</v>
      </c>
    </row>
    <row r="66" spans="1:26" s="31" customFormat="1" ht="63" x14ac:dyDescent="0.25">
      <c r="A66" s="3" t="s">
        <v>99</v>
      </c>
      <c r="B66" s="33" t="s">
        <v>100</v>
      </c>
      <c r="C66" s="4" t="s">
        <v>117</v>
      </c>
      <c r="D66" s="51">
        <v>0</v>
      </c>
      <c r="E66" s="51">
        <v>0</v>
      </c>
      <c r="F66" s="51">
        <v>0</v>
      </c>
      <c r="G66" s="51">
        <v>0</v>
      </c>
      <c r="H66" s="51">
        <v>0</v>
      </c>
      <c r="I66" s="51">
        <v>0</v>
      </c>
      <c r="J66" s="51">
        <v>0</v>
      </c>
      <c r="K66" s="51">
        <v>0</v>
      </c>
      <c r="L66" s="51">
        <v>0</v>
      </c>
      <c r="M66" s="51">
        <v>0</v>
      </c>
      <c r="N66" s="51">
        <v>0</v>
      </c>
      <c r="O66" s="51">
        <v>0</v>
      </c>
      <c r="P66" s="51">
        <v>0</v>
      </c>
      <c r="Q66" s="51">
        <v>0</v>
      </c>
      <c r="R66" s="51">
        <v>0</v>
      </c>
      <c r="S66" s="51">
        <v>0</v>
      </c>
      <c r="T66" s="51">
        <v>0</v>
      </c>
      <c r="U66" s="51">
        <v>0</v>
      </c>
      <c r="V66" s="51">
        <v>0</v>
      </c>
      <c r="W66" s="51">
        <v>0</v>
      </c>
      <c r="X66" s="51">
        <v>0</v>
      </c>
      <c r="Y66" s="51">
        <v>0</v>
      </c>
      <c r="Z66" s="51">
        <v>0</v>
      </c>
    </row>
    <row r="67" spans="1:26" s="31" customFormat="1" ht="31.5" x14ac:dyDescent="0.25">
      <c r="A67" s="3" t="s">
        <v>101</v>
      </c>
      <c r="B67" s="47" t="s">
        <v>102</v>
      </c>
      <c r="C67" s="4" t="s">
        <v>117</v>
      </c>
      <c r="D67" s="51">
        <v>0</v>
      </c>
      <c r="E67" s="51">
        <v>0</v>
      </c>
      <c r="F67" s="51">
        <v>0</v>
      </c>
      <c r="G67" s="51">
        <v>0</v>
      </c>
      <c r="H67" s="51">
        <v>0</v>
      </c>
      <c r="I67" s="51">
        <v>0</v>
      </c>
      <c r="J67" s="51">
        <v>0</v>
      </c>
      <c r="K67" s="51">
        <v>0</v>
      </c>
      <c r="L67" s="51">
        <v>0</v>
      </c>
      <c r="M67" s="51">
        <v>0</v>
      </c>
      <c r="N67" s="51">
        <v>0</v>
      </c>
      <c r="O67" s="51">
        <v>0</v>
      </c>
      <c r="P67" s="51">
        <v>0</v>
      </c>
      <c r="Q67" s="51">
        <v>0</v>
      </c>
      <c r="R67" s="51">
        <v>0</v>
      </c>
      <c r="S67" s="51">
        <v>0</v>
      </c>
      <c r="T67" s="51">
        <v>0</v>
      </c>
      <c r="U67" s="51">
        <v>0</v>
      </c>
      <c r="V67" s="51">
        <v>0</v>
      </c>
      <c r="W67" s="51">
        <v>0</v>
      </c>
      <c r="X67" s="51">
        <v>0</v>
      </c>
      <c r="Y67" s="51">
        <v>0</v>
      </c>
      <c r="Z67" s="51">
        <v>0</v>
      </c>
    </row>
    <row r="68" spans="1:26" s="31" customFormat="1" ht="47.25" x14ac:dyDescent="0.25">
      <c r="A68" s="3" t="s">
        <v>103</v>
      </c>
      <c r="B68" s="33" t="s">
        <v>104</v>
      </c>
      <c r="C68" s="4" t="s">
        <v>117</v>
      </c>
      <c r="D68" s="51">
        <v>0</v>
      </c>
      <c r="E68" s="51">
        <v>0</v>
      </c>
      <c r="F68" s="51">
        <v>0</v>
      </c>
      <c r="G68" s="51">
        <v>0</v>
      </c>
      <c r="H68" s="51">
        <v>0</v>
      </c>
      <c r="I68" s="51">
        <v>0</v>
      </c>
      <c r="J68" s="51">
        <v>0</v>
      </c>
      <c r="K68" s="51">
        <v>0</v>
      </c>
      <c r="L68" s="51">
        <v>0</v>
      </c>
      <c r="M68" s="51">
        <v>0</v>
      </c>
      <c r="N68" s="51">
        <v>0</v>
      </c>
      <c r="O68" s="51">
        <v>0</v>
      </c>
      <c r="P68" s="51">
        <v>0</v>
      </c>
      <c r="Q68" s="51">
        <v>0</v>
      </c>
      <c r="R68" s="51">
        <v>0</v>
      </c>
      <c r="S68" s="51">
        <v>0</v>
      </c>
      <c r="T68" s="51">
        <v>0</v>
      </c>
      <c r="U68" s="51">
        <v>0</v>
      </c>
      <c r="V68" s="51">
        <v>0</v>
      </c>
      <c r="W68" s="51">
        <v>0</v>
      </c>
      <c r="X68" s="51">
        <v>0</v>
      </c>
      <c r="Y68" s="51">
        <v>0</v>
      </c>
      <c r="Z68" s="51">
        <v>0</v>
      </c>
    </row>
    <row r="69" spans="1:26" s="31" customFormat="1" ht="63" x14ac:dyDescent="0.25">
      <c r="A69" s="3" t="s">
        <v>105</v>
      </c>
      <c r="B69" s="33" t="s">
        <v>106</v>
      </c>
      <c r="C69" s="4" t="s">
        <v>117</v>
      </c>
      <c r="D69" s="51">
        <v>0</v>
      </c>
      <c r="E69" s="51">
        <v>0</v>
      </c>
      <c r="F69" s="51">
        <v>0</v>
      </c>
      <c r="G69" s="51">
        <v>0</v>
      </c>
      <c r="H69" s="51">
        <v>0</v>
      </c>
      <c r="I69" s="51">
        <v>0</v>
      </c>
      <c r="J69" s="51">
        <v>0</v>
      </c>
      <c r="K69" s="51">
        <v>0</v>
      </c>
      <c r="L69" s="51">
        <v>0</v>
      </c>
      <c r="M69" s="51">
        <v>0</v>
      </c>
      <c r="N69" s="51">
        <v>0</v>
      </c>
      <c r="O69" s="51">
        <v>0</v>
      </c>
      <c r="P69" s="51">
        <v>0</v>
      </c>
      <c r="Q69" s="51">
        <v>0</v>
      </c>
      <c r="R69" s="51">
        <v>0</v>
      </c>
      <c r="S69" s="51">
        <v>0</v>
      </c>
      <c r="T69" s="51">
        <v>0</v>
      </c>
      <c r="U69" s="51">
        <v>0</v>
      </c>
      <c r="V69" s="51">
        <v>0</v>
      </c>
      <c r="W69" s="51">
        <v>0</v>
      </c>
      <c r="X69" s="51">
        <v>0</v>
      </c>
      <c r="Y69" s="51">
        <v>0</v>
      </c>
      <c r="Z69" s="51">
        <v>0</v>
      </c>
    </row>
    <row r="70" spans="1:26" ht="63" x14ac:dyDescent="0.2">
      <c r="A70" s="3" t="s">
        <v>107</v>
      </c>
      <c r="B70" s="33" t="s">
        <v>108</v>
      </c>
      <c r="C70" s="4" t="s">
        <v>117</v>
      </c>
      <c r="D70" s="51">
        <v>0</v>
      </c>
      <c r="E70" s="51">
        <v>0</v>
      </c>
      <c r="F70" s="51">
        <v>0</v>
      </c>
      <c r="G70" s="51">
        <v>0</v>
      </c>
      <c r="H70" s="51">
        <v>0</v>
      </c>
      <c r="I70" s="51">
        <v>0</v>
      </c>
      <c r="J70" s="51">
        <v>0</v>
      </c>
      <c r="K70" s="51">
        <v>0</v>
      </c>
      <c r="L70" s="51">
        <v>0</v>
      </c>
      <c r="M70" s="51">
        <v>0</v>
      </c>
      <c r="N70" s="51">
        <v>0</v>
      </c>
      <c r="O70" s="51">
        <v>0</v>
      </c>
      <c r="P70" s="51">
        <v>0</v>
      </c>
      <c r="Q70" s="51">
        <v>0</v>
      </c>
      <c r="R70" s="51">
        <v>0</v>
      </c>
      <c r="S70" s="51">
        <v>0</v>
      </c>
      <c r="T70" s="51">
        <v>0</v>
      </c>
      <c r="U70" s="51">
        <v>0</v>
      </c>
      <c r="V70" s="51">
        <v>0</v>
      </c>
      <c r="W70" s="51">
        <v>0</v>
      </c>
      <c r="X70" s="51">
        <v>0</v>
      </c>
      <c r="Y70" s="51">
        <v>0</v>
      </c>
      <c r="Z70" s="51">
        <v>0</v>
      </c>
    </row>
    <row r="71" spans="1:26" ht="63" x14ac:dyDescent="0.2">
      <c r="A71" s="3" t="s">
        <v>109</v>
      </c>
      <c r="B71" s="33" t="s">
        <v>110</v>
      </c>
      <c r="C71" s="4" t="s">
        <v>117</v>
      </c>
      <c r="D71" s="51">
        <v>0</v>
      </c>
      <c r="E71" s="51">
        <v>0</v>
      </c>
      <c r="F71" s="51">
        <v>0</v>
      </c>
      <c r="G71" s="51">
        <v>0</v>
      </c>
      <c r="H71" s="51">
        <v>0</v>
      </c>
      <c r="I71" s="51">
        <v>0</v>
      </c>
      <c r="J71" s="51">
        <v>0</v>
      </c>
      <c r="K71" s="51">
        <v>0</v>
      </c>
      <c r="L71" s="51">
        <v>0</v>
      </c>
      <c r="M71" s="51">
        <v>0</v>
      </c>
      <c r="N71" s="51">
        <v>0</v>
      </c>
      <c r="O71" s="51">
        <v>0</v>
      </c>
      <c r="P71" s="51">
        <v>0</v>
      </c>
      <c r="Q71" s="51">
        <v>0</v>
      </c>
      <c r="R71" s="51">
        <v>0</v>
      </c>
      <c r="S71" s="51">
        <v>0</v>
      </c>
      <c r="T71" s="51">
        <v>0</v>
      </c>
      <c r="U71" s="51">
        <v>0</v>
      </c>
      <c r="V71" s="51">
        <v>0</v>
      </c>
      <c r="W71" s="51">
        <v>0</v>
      </c>
      <c r="X71" s="51">
        <v>0</v>
      </c>
      <c r="Y71" s="51">
        <v>0</v>
      </c>
      <c r="Z71" s="51">
        <v>0</v>
      </c>
    </row>
    <row r="72" spans="1:26" ht="47.25" x14ac:dyDescent="0.2">
      <c r="A72" s="3" t="s">
        <v>111</v>
      </c>
      <c r="B72" s="33" t="s">
        <v>112</v>
      </c>
      <c r="C72" s="4" t="s">
        <v>117</v>
      </c>
      <c r="D72" s="51">
        <v>0</v>
      </c>
      <c r="E72" s="51">
        <f>E73</f>
        <v>0.25</v>
      </c>
      <c r="F72" s="51">
        <v>0</v>
      </c>
      <c r="G72" s="51">
        <v>0</v>
      </c>
      <c r="H72" s="51">
        <v>0</v>
      </c>
      <c r="I72" s="51">
        <v>0</v>
      </c>
      <c r="J72" s="51">
        <f>J73</f>
        <v>0.51</v>
      </c>
      <c r="K72" s="51">
        <v>0</v>
      </c>
      <c r="L72" s="51">
        <v>0</v>
      </c>
      <c r="M72" s="51">
        <v>0</v>
      </c>
      <c r="N72" s="51">
        <v>0</v>
      </c>
      <c r="O72" s="51">
        <v>0</v>
      </c>
      <c r="P72" s="51">
        <f>P73</f>
        <v>0</v>
      </c>
      <c r="Q72" s="51">
        <f>Q73</f>
        <v>0</v>
      </c>
      <c r="R72" s="51">
        <v>0</v>
      </c>
      <c r="S72" s="51">
        <v>0</v>
      </c>
      <c r="T72" s="51">
        <v>0</v>
      </c>
      <c r="U72" s="51">
        <f>U73</f>
        <v>7.2732700000000001</v>
      </c>
      <c r="V72" s="51">
        <v>0</v>
      </c>
      <c r="W72" s="51">
        <v>0</v>
      </c>
      <c r="X72" s="51">
        <v>0</v>
      </c>
      <c r="Y72" s="51">
        <v>0</v>
      </c>
      <c r="Z72" s="51">
        <v>0</v>
      </c>
    </row>
    <row r="73" spans="1:26" ht="63" x14ac:dyDescent="0.2">
      <c r="A73" s="3" t="s">
        <v>111</v>
      </c>
      <c r="B73" s="33" t="s">
        <v>500</v>
      </c>
      <c r="C73" s="85" t="s">
        <v>501</v>
      </c>
      <c r="D73" s="51">
        <v>0</v>
      </c>
      <c r="E73" s="51">
        <v>0.25</v>
      </c>
      <c r="F73" s="51">
        <v>0</v>
      </c>
      <c r="G73" s="51">
        <v>0</v>
      </c>
      <c r="H73" s="51">
        <v>0</v>
      </c>
      <c r="I73" s="51">
        <v>0</v>
      </c>
      <c r="J73" s="51">
        <v>0.51</v>
      </c>
      <c r="K73" s="51">
        <v>0</v>
      </c>
      <c r="L73" s="51">
        <v>0</v>
      </c>
      <c r="M73" s="51">
        <v>0</v>
      </c>
      <c r="N73" s="51">
        <v>0</v>
      </c>
      <c r="O73" s="51">
        <v>0</v>
      </c>
      <c r="P73" s="51">
        <f>Q73</f>
        <v>0</v>
      </c>
      <c r="Q73" s="51">
        <v>0</v>
      </c>
      <c r="R73" s="51">
        <v>0</v>
      </c>
      <c r="S73" s="51">
        <v>0</v>
      </c>
      <c r="T73" s="51">
        <v>0</v>
      </c>
      <c r="U73" s="51">
        <v>7.2732700000000001</v>
      </c>
      <c r="V73" s="51">
        <v>0</v>
      </c>
      <c r="W73" s="51">
        <v>0</v>
      </c>
      <c r="X73" s="51">
        <v>0</v>
      </c>
      <c r="Y73" s="51">
        <v>0</v>
      </c>
      <c r="Z73" s="51">
        <v>0</v>
      </c>
    </row>
    <row r="74" spans="1:26" ht="47.25" x14ac:dyDescent="0.2">
      <c r="A74" s="3" t="s">
        <v>113</v>
      </c>
      <c r="B74" s="33" t="s">
        <v>114</v>
      </c>
      <c r="C74" s="4" t="s">
        <v>117</v>
      </c>
      <c r="D74" s="51">
        <v>0</v>
      </c>
      <c r="E74" s="51">
        <v>0</v>
      </c>
      <c r="F74" s="51">
        <v>0</v>
      </c>
      <c r="G74" s="51">
        <v>0</v>
      </c>
      <c r="H74" s="51">
        <v>0</v>
      </c>
      <c r="I74" s="51">
        <v>0</v>
      </c>
      <c r="J74" s="51">
        <v>0</v>
      </c>
      <c r="K74" s="51">
        <v>0</v>
      </c>
      <c r="L74" s="51">
        <v>0</v>
      </c>
      <c r="M74" s="51">
        <v>0</v>
      </c>
      <c r="N74" s="51">
        <v>0</v>
      </c>
      <c r="O74" s="51">
        <v>0</v>
      </c>
      <c r="P74" s="51">
        <v>0</v>
      </c>
      <c r="Q74" s="51">
        <v>0</v>
      </c>
      <c r="R74" s="51">
        <v>0</v>
      </c>
      <c r="S74" s="51">
        <v>0</v>
      </c>
      <c r="T74" s="51">
        <v>0</v>
      </c>
      <c r="U74" s="51">
        <v>0</v>
      </c>
      <c r="V74" s="51">
        <v>0</v>
      </c>
      <c r="W74" s="51">
        <v>0</v>
      </c>
      <c r="X74" s="51">
        <v>0</v>
      </c>
      <c r="Y74" s="51">
        <v>0</v>
      </c>
      <c r="Z74" s="51">
        <v>0</v>
      </c>
    </row>
    <row r="75" spans="1:26" ht="31.5" x14ac:dyDescent="0.2">
      <c r="A75" s="3" t="s">
        <v>115</v>
      </c>
      <c r="B75" s="33" t="s">
        <v>116</v>
      </c>
      <c r="C75" s="4" t="s">
        <v>117</v>
      </c>
      <c r="D75" s="51">
        <v>0</v>
      </c>
      <c r="E75" s="51">
        <v>0</v>
      </c>
      <c r="F75" s="51">
        <v>0</v>
      </c>
      <c r="G75" s="51">
        <v>0</v>
      </c>
      <c r="H75" s="51">
        <v>0</v>
      </c>
      <c r="I75" s="51">
        <v>0</v>
      </c>
      <c r="J75" s="51">
        <v>0</v>
      </c>
      <c r="K75" s="51">
        <v>0</v>
      </c>
      <c r="L75" s="51">
        <v>0</v>
      </c>
      <c r="M75" s="51">
        <v>0</v>
      </c>
      <c r="N75" s="51">
        <v>0</v>
      </c>
      <c r="O75" s="51">
        <v>0</v>
      </c>
      <c r="P75" s="51">
        <v>0</v>
      </c>
      <c r="Q75" s="51">
        <v>0</v>
      </c>
      <c r="R75" s="51">
        <v>0</v>
      </c>
      <c r="S75" s="51">
        <v>0</v>
      </c>
      <c r="T75" s="51">
        <v>0</v>
      </c>
      <c r="U75" s="51">
        <v>0</v>
      </c>
      <c r="V75" s="51">
        <v>0</v>
      </c>
      <c r="W75" s="51">
        <v>0</v>
      </c>
      <c r="X75" s="51">
        <f>X76+X77</f>
        <v>4.0086409999999999</v>
      </c>
      <c r="Y75" s="51">
        <v>0</v>
      </c>
      <c r="Z75" s="51">
        <v>0</v>
      </c>
    </row>
    <row r="76" spans="1:26" ht="110.25" x14ac:dyDescent="0.2">
      <c r="A76" s="3" t="s">
        <v>115</v>
      </c>
      <c r="B76" s="33" t="s">
        <v>502</v>
      </c>
      <c r="C76" s="85" t="s">
        <v>503</v>
      </c>
      <c r="D76" s="51">
        <v>0</v>
      </c>
      <c r="E76" s="51">
        <v>0</v>
      </c>
      <c r="F76" s="51">
        <v>0</v>
      </c>
      <c r="G76" s="51">
        <v>0</v>
      </c>
      <c r="H76" s="51">
        <v>0</v>
      </c>
      <c r="I76" s="51">
        <v>0</v>
      </c>
      <c r="J76" s="51">
        <v>0</v>
      </c>
      <c r="K76" s="51">
        <v>0</v>
      </c>
      <c r="L76" s="51">
        <v>0</v>
      </c>
      <c r="M76" s="51">
        <v>0</v>
      </c>
      <c r="N76" s="51">
        <v>0</v>
      </c>
      <c r="O76" s="51">
        <v>0</v>
      </c>
      <c r="P76" s="51">
        <v>0</v>
      </c>
      <c r="Q76" s="51">
        <v>0</v>
      </c>
      <c r="R76" s="51">
        <v>0</v>
      </c>
      <c r="S76" s="51">
        <v>0</v>
      </c>
      <c r="T76" s="51">
        <v>0</v>
      </c>
      <c r="U76" s="51">
        <v>0</v>
      </c>
      <c r="V76" s="51">
        <v>0</v>
      </c>
      <c r="W76" s="51">
        <v>0</v>
      </c>
      <c r="X76" s="51">
        <v>2.463241</v>
      </c>
      <c r="Y76" s="51">
        <v>0</v>
      </c>
      <c r="Z76" s="51">
        <v>0</v>
      </c>
    </row>
    <row r="77" spans="1:26" ht="126" x14ac:dyDescent="0.2">
      <c r="A77" s="3" t="s">
        <v>115</v>
      </c>
      <c r="B77" s="33" t="s">
        <v>504</v>
      </c>
      <c r="C77" s="85" t="s">
        <v>505</v>
      </c>
      <c r="D77" s="51">
        <v>0</v>
      </c>
      <c r="E77" s="51">
        <v>0</v>
      </c>
      <c r="F77" s="51">
        <v>0</v>
      </c>
      <c r="G77" s="51">
        <v>0</v>
      </c>
      <c r="H77" s="51">
        <v>0</v>
      </c>
      <c r="I77" s="51">
        <v>0</v>
      </c>
      <c r="J77" s="51">
        <v>0</v>
      </c>
      <c r="K77" s="51">
        <v>0</v>
      </c>
      <c r="L77" s="51">
        <v>0</v>
      </c>
      <c r="M77" s="51">
        <v>0</v>
      </c>
      <c r="N77" s="51">
        <v>0</v>
      </c>
      <c r="O77" s="51">
        <v>0</v>
      </c>
      <c r="P77" s="51">
        <v>0</v>
      </c>
      <c r="Q77" s="51">
        <v>0</v>
      </c>
      <c r="R77" s="51">
        <v>0</v>
      </c>
      <c r="S77" s="51">
        <v>0</v>
      </c>
      <c r="T77" s="51">
        <v>0</v>
      </c>
      <c r="U77" s="51">
        <v>0</v>
      </c>
      <c r="V77" s="51">
        <v>0</v>
      </c>
      <c r="W77" s="51">
        <v>0</v>
      </c>
      <c r="X77" s="51">
        <v>1.5454000000000001</v>
      </c>
      <c r="Y77" s="51">
        <v>0</v>
      </c>
      <c r="Z77" s="51">
        <v>0</v>
      </c>
    </row>
    <row r="78" spans="1:26" ht="47.25" x14ac:dyDescent="0.2">
      <c r="A78" s="3" t="s">
        <v>115</v>
      </c>
      <c r="B78" s="33" t="s">
        <v>506</v>
      </c>
      <c r="C78" s="85" t="s">
        <v>507</v>
      </c>
      <c r="D78" s="51">
        <v>0</v>
      </c>
      <c r="E78" s="51">
        <v>0</v>
      </c>
      <c r="F78" s="51">
        <v>0</v>
      </c>
      <c r="G78" s="51">
        <v>0</v>
      </c>
      <c r="H78" s="51">
        <v>0</v>
      </c>
      <c r="I78" s="51">
        <v>0</v>
      </c>
      <c r="J78" s="51">
        <v>0</v>
      </c>
      <c r="K78" s="51">
        <v>0</v>
      </c>
      <c r="L78" s="51">
        <v>0</v>
      </c>
      <c r="M78" s="51">
        <v>0</v>
      </c>
      <c r="N78" s="51">
        <v>0</v>
      </c>
      <c r="O78" s="51">
        <v>0</v>
      </c>
      <c r="P78" s="51">
        <v>0</v>
      </c>
      <c r="Q78" s="51">
        <v>0</v>
      </c>
      <c r="R78" s="51">
        <v>0</v>
      </c>
      <c r="S78" s="51">
        <v>0</v>
      </c>
      <c r="T78" s="51">
        <v>0</v>
      </c>
      <c r="U78" s="51">
        <v>0</v>
      </c>
      <c r="V78" s="51">
        <v>0</v>
      </c>
      <c r="W78" s="51">
        <v>0</v>
      </c>
      <c r="X78" s="51">
        <v>0</v>
      </c>
      <c r="Y78" s="51">
        <v>0</v>
      </c>
      <c r="Z78" s="51">
        <v>0</v>
      </c>
    </row>
  </sheetData>
  <mergeCells count="18">
    <mergeCell ref="A16:Z16"/>
    <mergeCell ref="A17:A19"/>
    <mergeCell ref="B17:B19"/>
    <mergeCell ref="C17:C19"/>
    <mergeCell ref="D17:Z17"/>
    <mergeCell ref="X18:Y18"/>
    <mergeCell ref="L18:O18"/>
    <mergeCell ref="P18:R18"/>
    <mergeCell ref="S18:T18"/>
    <mergeCell ref="U18:W18"/>
    <mergeCell ref="D18:K18"/>
    <mergeCell ref="A15:Z15"/>
    <mergeCell ref="N2:O2"/>
    <mergeCell ref="A10:Z10"/>
    <mergeCell ref="A11:Z11"/>
    <mergeCell ref="A12:Z12"/>
    <mergeCell ref="A14:Z14"/>
    <mergeCell ref="W2:Z2"/>
  </mergeCells>
  <phoneticPr fontId="21" type="noConversion"/>
  <printOptions horizontalCentered="1"/>
  <pageMargins left="0.70866141732283472" right="0.70866141732283472" top="0.74803149606299213" bottom="0.74803149606299213" header="0.31496062992125984" footer="0.31496062992125984"/>
  <pageSetup paperSize="8" scale="2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8"/>
  <sheetViews>
    <sheetView view="pageBreakPreview" topLeftCell="A67" zoomScale="80" zoomScaleNormal="70" zoomScaleSheetLayoutView="80" workbookViewId="0">
      <selection activeCell="B31" sqref="B31"/>
    </sheetView>
  </sheetViews>
  <sheetFormatPr defaultColWidth="9.140625" defaultRowHeight="12.75" x14ac:dyDescent="0.2"/>
  <cols>
    <col min="1" max="1" width="11.140625" style="9" customWidth="1"/>
    <col min="2" max="2" width="42.42578125" style="103" customWidth="1"/>
    <col min="3" max="3" width="23" style="103" customWidth="1"/>
    <col min="4" max="5" width="18.85546875" style="9" customWidth="1"/>
    <col min="6" max="8" width="19.140625" style="9" customWidth="1"/>
    <col min="9" max="9" width="15.5703125" style="9" customWidth="1"/>
    <col min="10" max="10" width="16.42578125" style="9" customWidth="1"/>
    <col min="11" max="11" width="12.5703125" style="9" customWidth="1"/>
    <col min="12" max="15" width="11.28515625" style="9" customWidth="1"/>
    <col min="16" max="16" width="11" style="9" customWidth="1"/>
    <col min="17" max="17" width="11.28515625" style="9" customWidth="1"/>
    <col min="18" max="18" width="14.140625" style="9" customWidth="1"/>
    <col min="19" max="19" width="24.28515625" style="9" customWidth="1"/>
    <col min="20" max="20" width="25.85546875" style="9" customWidth="1"/>
    <col min="21" max="21" width="19.28515625" style="9" customWidth="1"/>
    <col min="22" max="22" width="20.5703125" style="9" customWidth="1"/>
    <col min="23" max="23" width="20" style="9" customWidth="1"/>
    <col min="24" max="24" width="22" style="9" customWidth="1"/>
    <col min="25" max="25" width="21.42578125" style="9" customWidth="1"/>
    <col min="26" max="26" width="29.42578125" style="9" customWidth="1"/>
    <col min="27" max="16384" width="9.140625" style="9"/>
  </cols>
  <sheetData>
    <row r="1" spans="1:39" ht="15" x14ac:dyDescent="0.2">
      <c r="W1" s="131" t="s">
        <v>513</v>
      </c>
      <c r="X1" s="103"/>
      <c r="Y1" s="131"/>
      <c r="AA1" s="50"/>
    </row>
    <row r="2" spans="1:39" ht="15" customHeight="1" x14ac:dyDescent="0.25">
      <c r="L2" s="126"/>
      <c r="M2" s="126"/>
      <c r="N2" s="161"/>
      <c r="O2" s="161"/>
      <c r="W2" s="163" t="str">
        <f>'3.1'!W2</f>
        <v>к распоряжению комитета по топливно-энергетическому комплексу Ленинградской области</v>
      </c>
      <c r="X2" s="163"/>
      <c r="Y2" s="163"/>
      <c r="Z2" s="163"/>
      <c r="AA2" s="49"/>
    </row>
    <row r="3" spans="1:39" ht="15" customHeight="1" x14ac:dyDescent="0.25">
      <c r="L3" s="126"/>
      <c r="M3" s="126"/>
      <c r="N3" s="126"/>
      <c r="O3" s="126"/>
      <c r="X3" s="49"/>
      <c r="Z3" s="49"/>
      <c r="AA3" s="49"/>
    </row>
    <row r="4" spans="1:39" x14ac:dyDescent="0.2">
      <c r="L4" s="105"/>
      <c r="M4" s="105"/>
      <c r="N4" s="105"/>
      <c r="O4" s="105"/>
    </row>
    <row r="5" spans="1:39" x14ac:dyDescent="0.2">
      <c r="L5" s="105"/>
      <c r="M5" s="105"/>
      <c r="N5" s="105"/>
      <c r="O5" s="105"/>
    </row>
    <row r="6" spans="1:39" x14ac:dyDescent="0.2">
      <c r="L6" s="105"/>
      <c r="M6" s="105"/>
      <c r="N6" s="105"/>
      <c r="O6" s="105"/>
    </row>
    <row r="7" spans="1:39" x14ac:dyDescent="0.2">
      <c r="L7" s="105"/>
      <c r="M7" s="105"/>
      <c r="N7" s="105"/>
      <c r="O7" s="105"/>
    </row>
    <row r="8" spans="1:39" x14ac:dyDescent="0.2">
      <c r="L8" s="105"/>
      <c r="M8" s="105"/>
      <c r="N8" s="105"/>
      <c r="O8" s="105"/>
    </row>
    <row r="9" spans="1:39" x14ac:dyDescent="0.2">
      <c r="L9" s="105"/>
      <c r="M9" s="105"/>
      <c r="N9" s="105"/>
      <c r="O9" s="105"/>
    </row>
    <row r="10" spans="1:39" ht="18.75" x14ac:dyDescent="0.2">
      <c r="A10" s="142" t="s">
        <v>0</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39" ht="18.75" x14ac:dyDescent="0.2">
      <c r="A11" s="142" t="s">
        <v>135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39" ht="18.75" x14ac:dyDescent="0.3">
      <c r="A12" s="162" t="s">
        <v>427</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39" ht="15.75" customHeight="1" x14ac:dyDescent="0.2"/>
    <row r="14" spans="1:39" ht="21.75" customHeight="1" x14ac:dyDescent="0.2">
      <c r="A14" s="142" t="s">
        <v>488</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39" ht="15.75" customHeight="1" x14ac:dyDescent="0.2">
      <c r="A15" s="143"/>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39" s="105" customFormat="1" ht="15.75" customHeight="1" x14ac:dyDescent="0.3">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7"/>
      <c r="AB16" s="7"/>
      <c r="AC16" s="7"/>
      <c r="AD16" s="7"/>
      <c r="AE16" s="7"/>
      <c r="AF16" s="7"/>
      <c r="AG16" s="7"/>
      <c r="AH16" s="7"/>
      <c r="AI16" s="7"/>
      <c r="AJ16" s="7"/>
      <c r="AK16" s="7"/>
      <c r="AL16" s="7"/>
      <c r="AM16" s="7"/>
    </row>
    <row r="17" spans="1:26" s="106" customFormat="1" ht="33.75" customHeight="1" x14ac:dyDescent="0.2">
      <c r="A17" s="156" t="s">
        <v>2</v>
      </c>
      <c r="B17" s="157" t="s">
        <v>120</v>
      </c>
      <c r="C17" s="157" t="s">
        <v>121</v>
      </c>
      <c r="D17" s="156" t="s">
        <v>136</v>
      </c>
      <c r="E17" s="156"/>
      <c r="F17" s="156"/>
      <c r="G17" s="156"/>
      <c r="H17" s="156"/>
      <c r="I17" s="156"/>
      <c r="J17" s="156"/>
      <c r="K17" s="156"/>
      <c r="L17" s="156"/>
      <c r="M17" s="156"/>
      <c r="N17" s="156"/>
      <c r="O17" s="156"/>
      <c r="P17" s="156"/>
      <c r="Q17" s="156"/>
      <c r="R17" s="156"/>
      <c r="S17" s="156"/>
      <c r="T17" s="156"/>
      <c r="U17" s="156"/>
      <c r="V17" s="156"/>
      <c r="W17" s="156"/>
      <c r="X17" s="156"/>
      <c r="Y17" s="156"/>
      <c r="Z17" s="156"/>
    </row>
    <row r="18" spans="1:26" ht="99.75" customHeight="1" x14ac:dyDescent="0.2">
      <c r="A18" s="156"/>
      <c r="B18" s="157"/>
      <c r="C18" s="157"/>
      <c r="D18" s="158" t="s">
        <v>137</v>
      </c>
      <c r="E18" s="159"/>
      <c r="F18" s="159"/>
      <c r="G18" s="159"/>
      <c r="H18" s="159"/>
      <c r="I18" s="159"/>
      <c r="J18" s="159"/>
      <c r="K18" s="160"/>
      <c r="L18" s="156" t="s">
        <v>138</v>
      </c>
      <c r="M18" s="156"/>
      <c r="N18" s="156"/>
      <c r="O18" s="156"/>
      <c r="P18" s="156" t="s">
        <v>139</v>
      </c>
      <c r="Q18" s="156"/>
      <c r="R18" s="156"/>
      <c r="S18" s="156" t="s">
        <v>140</v>
      </c>
      <c r="T18" s="156"/>
      <c r="U18" s="156" t="s">
        <v>141</v>
      </c>
      <c r="V18" s="156"/>
      <c r="W18" s="156"/>
      <c r="X18" s="156" t="s">
        <v>142</v>
      </c>
      <c r="Y18" s="156"/>
      <c r="Z18" s="73" t="s">
        <v>143</v>
      </c>
    </row>
    <row r="19" spans="1:26" ht="153" x14ac:dyDescent="0.2">
      <c r="A19" s="156"/>
      <c r="B19" s="157"/>
      <c r="C19" s="157"/>
      <c r="D19" s="107" t="s">
        <v>144</v>
      </c>
      <c r="E19" s="107" t="s">
        <v>145</v>
      </c>
      <c r="F19" s="108" t="s">
        <v>509</v>
      </c>
      <c r="G19" s="108" t="s">
        <v>146</v>
      </c>
      <c r="H19" s="108" t="s">
        <v>147</v>
      </c>
      <c r="I19" s="108" t="s">
        <v>148</v>
      </c>
      <c r="J19" s="108" t="s">
        <v>510</v>
      </c>
      <c r="K19" s="107" t="s">
        <v>149</v>
      </c>
      <c r="L19" s="101" t="s">
        <v>150</v>
      </c>
      <c r="M19" s="101" t="s">
        <v>151</v>
      </c>
      <c r="N19" s="101" t="s">
        <v>152</v>
      </c>
      <c r="O19" s="101" t="s">
        <v>153</v>
      </c>
      <c r="P19" s="101" t="s">
        <v>154</v>
      </c>
      <c r="Q19" s="101" t="s">
        <v>155</v>
      </c>
      <c r="R19" s="101" t="s">
        <v>156</v>
      </c>
      <c r="S19" s="101" t="s">
        <v>157</v>
      </c>
      <c r="T19" s="101" t="s">
        <v>158</v>
      </c>
      <c r="U19" s="101" t="s">
        <v>159</v>
      </c>
      <c r="V19" s="101" t="s">
        <v>160</v>
      </c>
      <c r="W19" s="101" t="s">
        <v>161</v>
      </c>
      <c r="X19" s="101" t="s">
        <v>162</v>
      </c>
      <c r="Y19" s="101" t="s">
        <v>163</v>
      </c>
      <c r="Z19" s="101" t="s">
        <v>164</v>
      </c>
    </row>
    <row r="20" spans="1:26" s="111" customFormat="1" ht="15.75" x14ac:dyDescent="0.25">
      <c r="A20" s="76">
        <v>1</v>
      </c>
      <c r="B20" s="109">
        <v>2</v>
      </c>
      <c r="C20" s="74">
        <v>3</v>
      </c>
      <c r="D20" s="110" t="s">
        <v>165</v>
      </c>
      <c r="E20" s="110" t="s">
        <v>166</v>
      </c>
      <c r="F20" s="110" t="s">
        <v>168</v>
      </c>
      <c r="G20" s="110" t="s">
        <v>167</v>
      </c>
      <c r="H20" s="110" t="s">
        <v>169</v>
      </c>
      <c r="I20" s="110" t="s">
        <v>170</v>
      </c>
      <c r="J20" s="110" t="s">
        <v>511</v>
      </c>
      <c r="K20" s="110" t="s">
        <v>512</v>
      </c>
      <c r="L20" s="110" t="s">
        <v>171</v>
      </c>
      <c r="M20" s="110" t="s">
        <v>172</v>
      </c>
      <c r="N20" s="110" t="s">
        <v>174</v>
      </c>
      <c r="O20" s="110" t="s">
        <v>173</v>
      </c>
      <c r="P20" s="110" t="s">
        <v>175</v>
      </c>
      <c r="Q20" s="110" t="s">
        <v>176</v>
      </c>
      <c r="R20" s="110" t="s">
        <v>177</v>
      </c>
      <c r="S20" s="110" t="s">
        <v>178</v>
      </c>
      <c r="T20" s="110" t="s">
        <v>179</v>
      </c>
      <c r="U20" s="110" t="s">
        <v>180</v>
      </c>
      <c r="V20" s="110" t="s">
        <v>181</v>
      </c>
      <c r="W20" s="110" t="s">
        <v>182</v>
      </c>
      <c r="X20" s="110" t="s">
        <v>183</v>
      </c>
      <c r="Y20" s="110" t="s">
        <v>184</v>
      </c>
      <c r="Z20" s="110" t="s">
        <v>185</v>
      </c>
    </row>
    <row r="21" spans="1:26" s="111" customFormat="1" ht="25.5" x14ac:dyDescent="0.25">
      <c r="A21" s="72" t="s">
        <v>21</v>
      </c>
      <c r="B21" s="102" t="s">
        <v>22</v>
      </c>
      <c r="C21" s="74" t="s">
        <v>117</v>
      </c>
      <c r="D21" s="54">
        <v>0</v>
      </c>
      <c r="E21" s="54">
        <v>0</v>
      </c>
      <c r="F21" s="54">
        <f>F25</f>
        <v>0</v>
      </c>
      <c r="G21" s="54">
        <v>0</v>
      </c>
      <c r="H21" s="54">
        <v>0</v>
      </c>
      <c r="I21" s="54">
        <v>0</v>
      </c>
      <c r="J21" s="54">
        <f>J25</f>
        <v>0</v>
      </c>
      <c r="K21" s="54">
        <v>0</v>
      </c>
      <c r="L21" s="53">
        <f>SUM(L23:L27)</f>
        <v>0</v>
      </c>
      <c r="M21" s="53">
        <f t="shared" ref="M21" si="0">SUM(M23:M27)</f>
        <v>0</v>
      </c>
      <c r="N21" s="54">
        <v>0</v>
      </c>
      <c r="O21" s="54">
        <v>0</v>
      </c>
      <c r="P21" s="54">
        <v>0</v>
      </c>
      <c r="Q21" s="54">
        <v>0</v>
      </c>
      <c r="R21" s="54">
        <v>0</v>
      </c>
      <c r="S21" s="54">
        <v>0</v>
      </c>
      <c r="T21" s="54">
        <v>0</v>
      </c>
      <c r="U21" s="54">
        <f>U55</f>
        <v>51.51</v>
      </c>
      <c r="V21" s="54">
        <v>0</v>
      </c>
      <c r="W21" s="54">
        <v>0</v>
      </c>
      <c r="X21" s="54">
        <f>X27</f>
        <v>5.9512999999999998</v>
      </c>
      <c r="Y21" s="54">
        <f>Y27</f>
        <v>9.59</v>
      </c>
      <c r="Z21" s="54">
        <v>0</v>
      </c>
    </row>
    <row r="22" spans="1:26" s="111" customFormat="1" ht="15.75" x14ac:dyDescent="0.25">
      <c r="A22" s="72" t="s">
        <v>23</v>
      </c>
      <c r="B22" s="102" t="s">
        <v>24</v>
      </c>
      <c r="C22" s="74" t="s">
        <v>117</v>
      </c>
      <c r="D22" s="54">
        <v>0</v>
      </c>
      <c r="E22" s="54">
        <v>0</v>
      </c>
      <c r="F22" s="54">
        <v>0</v>
      </c>
      <c r="G22" s="54">
        <v>0</v>
      </c>
      <c r="H22" s="54">
        <v>0</v>
      </c>
      <c r="I22" s="54">
        <v>0</v>
      </c>
      <c r="J22" s="54">
        <v>0</v>
      </c>
      <c r="K22" s="54">
        <v>0</v>
      </c>
      <c r="L22" s="54">
        <v>0</v>
      </c>
      <c r="M22" s="54">
        <v>0</v>
      </c>
      <c r="N22" s="54">
        <v>0</v>
      </c>
      <c r="O22" s="54">
        <v>0</v>
      </c>
      <c r="P22" s="54">
        <v>0</v>
      </c>
      <c r="Q22" s="54">
        <v>0</v>
      </c>
      <c r="R22" s="54">
        <v>0</v>
      </c>
      <c r="S22" s="54">
        <v>0</v>
      </c>
      <c r="T22" s="54">
        <v>0</v>
      </c>
      <c r="U22" s="54">
        <v>0</v>
      </c>
      <c r="V22" s="54">
        <v>0</v>
      </c>
      <c r="W22" s="54">
        <v>0</v>
      </c>
      <c r="X22" s="54">
        <v>0</v>
      </c>
      <c r="Y22" s="54">
        <v>0</v>
      </c>
      <c r="Z22" s="54">
        <v>0</v>
      </c>
    </row>
    <row r="23" spans="1:26" s="111" customFormat="1" ht="25.5" x14ac:dyDescent="0.25">
      <c r="A23" s="72" t="s">
        <v>25</v>
      </c>
      <c r="B23" s="102" t="s">
        <v>26</v>
      </c>
      <c r="C23" s="74" t="s">
        <v>117</v>
      </c>
      <c r="D23" s="54">
        <v>0</v>
      </c>
      <c r="E23" s="54">
        <v>0</v>
      </c>
      <c r="F23" s="54">
        <v>0</v>
      </c>
      <c r="G23" s="54">
        <v>0</v>
      </c>
      <c r="H23" s="54">
        <v>0</v>
      </c>
      <c r="I23" s="54">
        <v>0</v>
      </c>
      <c r="J23" s="54">
        <v>0</v>
      </c>
      <c r="K23" s="54">
        <v>0</v>
      </c>
      <c r="L23" s="53">
        <f>SUM(L47)</f>
        <v>0</v>
      </c>
      <c r="M23" s="53">
        <f t="shared" ref="M23" si="1">SUM(M47)</f>
        <v>0</v>
      </c>
      <c r="N23" s="54">
        <v>0</v>
      </c>
      <c r="O23" s="54">
        <v>0</v>
      </c>
      <c r="P23" s="54">
        <v>0</v>
      </c>
      <c r="Q23" s="54">
        <v>0</v>
      </c>
      <c r="R23" s="54">
        <v>0</v>
      </c>
      <c r="S23" s="54">
        <v>0</v>
      </c>
      <c r="T23" s="54">
        <v>0</v>
      </c>
      <c r="U23" s="54">
        <f>U21</f>
        <v>51.51</v>
      </c>
      <c r="V23" s="54">
        <v>0</v>
      </c>
      <c r="W23" s="54">
        <v>0</v>
      </c>
      <c r="X23" s="54">
        <v>0</v>
      </c>
      <c r="Y23" s="54">
        <v>0</v>
      </c>
      <c r="Z23" s="54">
        <v>0</v>
      </c>
    </row>
    <row r="24" spans="1:26" s="111" customFormat="1" ht="51.75" x14ac:dyDescent="0.25">
      <c r="A24" s="72" t="s">
        <v>27</v>
      </c>
      <c r="B24" s="112" t="s">
        <v>28</v>
      </c>
      <c r="C24" s="74" t="s">
        <v>117</v>
      </c>
      <c r="D24" s="54">
        <v>0</v>
      </c>
      <c r="E24" s="54">
        <v>0</v>
      </c>
      <c r="F24" s="54">
        <v>0</v>
      </c>
      <c r="G24" s="54">
        <v>0</v>
      </c>
      <c r="H24" s="54">
        <v>0</v>
      </c>
      <c r="I24" s="54">
        <v>0</v>
      </c>
      <c r="J24" s="54">
        <v>0</v>
      </c>
      <c r="K24" s="54">
        <v>0</v>
      </c>
      <c r="L24" s="54">
        <v>0</v>
      </c>
      <c r="M24" s="54">
        <v>0</v>
      </c>
      <c r="N24" s="54">
        <v>0</v>
      </c>
      <c r="O24" s="54">
        <v>0</v>
      </c>
      <c r="P24" s="54">
        <v>0</v>
      </c>
      <c r="Q24" s="54">
        <v>0</v>
      </c>
      <c r="R24" s="54">
        <v>0</v>
      </c>
      <c r="S24" s="54">
        <v>0</v>
      </c>
      <c r="T24" s="54">
        <v>0</v>
      </c>
      <c r="U24" s="54">
        <v>0</v>
      </c>
      <c r="V24" s="54">
        <v>0</v>
      </c>
      <c r="W24" s="54">
        <v>0</v>
      </c>
      <c r="X24" s="54">
        <v>0</v>
      </c>
      <c r="Y24" s="54">
        <v>0</v>
      </c>
      <c r="Z24" s="54">
        <v>0</v>
      </c>
    </row>
    <row r="25" spans="1:26" s="111" customFormat="1" ht="25.5" x14ac:dyDescent="0.25">
      <c r="A25" s="72" t="s">
        <v>29</v>
      </c>
      <c r="B25" s="102" t="s">
        <v>30</v>
      </c>
      <c r="C25" s="74" t="s">
        <v>117</v>
      </c>
      <c r="D25" s="54">
        <v>0</v>
      </c>
      <c r="E25" s="54">
        <v>0</v>
      </c>
      <c r="F25" s="54">
        <f>F72</f>
        <v>0</v>
      </c>
      <c r="G25" s="54">
        <v>0</v>
      </c>
      <c r="H25" s="54">
        <v>0</v>
      </c>
      <c r="I25" s="54">
        <v>0</v>
      </c>
      <c r="J25" s="54">
        <f>J73</f>
        <v>0</v>
      </c>
      <c r="K25" s="54">
        <v>0</v>
      </c>
      <c r="L25" s="54">
        <v>0</v>
      </c>
      <c r="M25" s="54">
        <v>0</v>
      </c>
      <c r="N25" s="54">
        <v>0</v>
      </c>
      <c r="O25" s="54">
        <v>0</v>
      </c>
      <c r="P25" s="54">
        <v>0</v>
      </c>
      <c r="Q25" s="54">
        <v>0</v>
      </c>
      <c r="R25" s="54">
        <v>0</v>
      </c>
      <c r="S25" s="54">
        <v>0</v>
      </c>
      <c r="T25" s="54">
        <v>0</v>
      </c>
      <c r="U25" s="54">
        <v>0</v>
      </c>
      <c r="V25" s="54">
        <v>0</v>
      </c>
      <c r="W25" s="54">
        <v>0</v>
      </c>
      <c r="X25" s="54">
        <v>0</v>
      </c>
      <c r="Y25" s="54">
        <v>0</v>
      </c>
      <c r="Z25" s="54">
        <v>0</v>
      </c>
    </row>
    <row r="26" spans="1:26" s="111" customFormat="1" ht="25.5" x14ac:dyDescent="0.25">
      <c r="A26" s="72" t="s">
        <v>31</v>
      </c>
      <c r="B26" s="102" t="s">
        <v>32</v>
      </c>
      <c r="C26" s="74" t="s">
        <v>117</v>
      </c>
      <c r="D26" s="54">
        <v>0</v>
      </c>
      <c r="E26" s="54">
        <v>0</v>
      </c>
      <c r="F26" s="54">
        <v>0</v>
      </c>
      <c r="G26" s="54">
        <v>0</v>
      </c>
      <c r="H26" s="54">
        <v>0</v>
      </c>
      <c r="I26" s="54">
        <v>0</v>
      </c>
      <c r="J26" s="54">
        <v>0</v>
      </c>
      <c r="K26" s="54">
        <v>0</v>
      </c>
      <c r="L26" s="54">
        <v>0</v>
      </c>
      <c r="M26" s="54">
        <v>0</v>
      </c>
      <c r="N26" s="54">
        <v>0</v>
      </c>
      <c r="O26" s="54">
        <v>0</v>
      </c>
      <c r="P26" s="54">
        <v>0</v>
      </c>
      <c r="Q26" s="54">
        <v>0</v>
      </c>
      <c r="R26" s="54">
        <v>0</v>
      </c>
      <c r="S26" s="54">
        <v>0</v>
      </c>
      <c r="T26" s="54">
        <v>0</v>
      </c>
      <c r="U26" s="54">
        <v>0</v>
      </c>
      <c r="V26" s="54">
        <v>0</v>
      </c>
      <c r="W26" s="54">
        <v>0</v>
      </c>
      <c r="X26" s="54">
        <v>0</v>
      </c>
      <c r="Y26" s="54">
        <v>0</v>
      </c>
      <c r="Z26" s="54">
        <v>0</v>
      </c>
    </row>
    <row r="27" spans="1:26" s="111" customFormat="1" ht="15.75" x14ac:dyDescent="0.25">
      <c r="A27" s="72" t="s">
        <v>33</v>
      </c>
      <c r="B27" s="102" t="s">
        <v>34</v>
      </c>
      <c r="C27" s="74" t="s">
        <v>117</v>
      </c>
      <c r="D27" s="54">
        <v>0</v>
      </c>
      <c r="E27" s="54">
        <v>0</v>
      </c>
      <c r="F27" s="54">
        <v>0</v>
      </c>
      <c r="G27" s="54">
        <v>0</v>
      </c>
      <c r="H27" s="54">
        <v>0</v>
      </c>
      <c r="I27" s="54">
        <v>0</v>
      </c>
      <c r="J27" s="54">
        <v>0</v>
      </c>
      <c r="K27" s="54">
        <v>0</v>
      </c>
      <c r="L27" s="53">
        <f>SUM(L75)</f>
        <v>0</v>
      </c>
      <c r="M27" s="54">
        <v>0</v>
      </c>
      <c r="N27" s="54">
        <v>0</v>
      </c>
      <c r="O27" s="54">
        <v>0</v>
      </c>
      <c r="P27" s="54">
        <v>0</v>
      </c>
      <c r="Q27" s="54">
        <v>0</v>
      </c>
      <c r="R27" s="54">
        <v>0</v>
      </c>
      <c r="S27" s="54">
        <v>0</v>
      </c>
      <c r="T27" s="54">
        <v>0</v>
      </c>
      <c r="U27" s="54">
        <v>0</v>
      </c>
      <c r="V27" s="54">
        <v>0</v>
      </c>
      <c r="W27" s="54">
        <v>0</v>
      </c>
      <c r="X27" s="54">
        <f>X75</f>
        <v>5.9512999999999998</v>
      </c>
      <c r="Y27" s="54">
        <f>Y75</f>
        <v>9.59</v>
      </c>
      <c r="Z27" s="54">
        <v>0</v>
      </c>
    </row>
    <row r="28" spans="1:26" s="31" customFormat="1" ht="27.75" customHeight="1" x14ac:dyDescent="0.25">
      <c r="A28" s="3" t="s">
        <v>35</v>
      </c>
      <c r="B28" s="33" t="s">
        <v>489</v>
      </c>
      <c r="C28" s="4" t="s">
        <v>117</v>
      </c>
      <c r="D28" s="51">
        <f>D21</f>
        <v>0</v>
      </c>
      <c r="E28" s="51">
        <f t="shared" ref="E28:Z28" si="2">E21</f>
        <v>0</v>
      </c>
      <c r="F28" s="51">
        <f t="shared" si="2"/>
        <v>0</v>
      </c>
      <c r="G28" s="51">
        <f t="shared" si="2"/>
        <v>0</v>
      </c>
      <c r="H28" s="51">
        <f t="shared" si="2"/>
        <v>0</v>
      </c>
      <c r="I28" s="51">
        <f t="shared" si="2"/>
        <v>0</v>
      </c>
      <c r="J28" s="51">
        <f t="shared" si="2"/>
        <v>0</v>
      </c>
      <c r="K28" s="51">
        <f t="shared" si="2"/>
        <v>0</v>
      </c>
      <c r="L28" s="51">
        <f t="shared" si="2"/>
        <v>0</v>
      </c>
      <c r="M28" s="51">
        <f t="shared" si="2"/>
        <v>0</v>
      </c>
      <c r="N28" s="51">
        <f t="shared" si="2"/>
        <v>0</v>
      </c>
      <c r="O28" s="51">
        <f t="shared" si="2"/>
        <v>0</v>
      </c>
      <c r="P28" s="51">
        <f t="shared" si="2"/>
        <v>0</v>
      </c>
      <c r="Q28" s="51">
        <f t="shared" si="2"/>
        <v>0</v>
      </c>
      <c r="R28" s="51">
        <f t="shared" si="2"/>
        <v>0</v>
      </c>
      <c r="S28" s="51">
        <f t="shared" si="2"/>
        <v>0</v>
      </c>
      <c r="T28" s="51">
        <f t="shared" si="2"/>
        <v>0</v>
      </c>
      <c r="U28" s="51">
        <f t="shared" si="2"/>
        <v>51.51</v>
      </c>
      <c r="V28" s="51">
        <f t="shared" si="2"/>
        <v>0</v>
      </c>
      <c r="W28" s="51">
        <f t="shared" si="2"/>
        <v>0</v>
      </c>
      <c r="X28" s="51">
        <f t="shared" si="2"/>
        <v>5.9512999999999998</v>
      </c>
      <c r="Y28" s="51">
        <f t="shared" si="2"/>
        <v>9.59</v>
      </c>
      <c r="Z28" s="51">
        <f t="shared" si="2"/>
        <v>0</v>
      </c>
    </row>
    <row r="29" spans="1:26" s="111" customFormat="1" ht="25.5" x14ac:dyDescent="0.25">
      <c r="A29" s="72" t="s">
        <v>36</v>
      </c>
      <c r="B29" s="102" t="s">
        <v>37</v>
      </c>
      <c r="C29" s="74" t="s">
        <v>117</v>
      </c>
      <c r="D29" s="54">
        <v>0</v>
      </c>
      <c r="E29" s="54">
        <v>0</v>
      </c>
      <c r="F29" s="54">
        <v>0</v>
      </c>
      <c r="G29" s="54">
        <v>0</v>
      </c>
      <c r="H29" s="54">
        <v>0</v>
      </c>
      <c r="I29" s="54">
        <v>0</v>
      </c>
      <c r="J29" s="54">
        <v>0</v>
      </c>
      <c r="K29" s="54">
        <v>0</v>
      </c>
      <c r="L29" s="54">
        <v>0</v>
      </c>
      <c r="M29" s="54">
        <v>0</v>
      </c>
      <c r="N29" s="54">
        <v>0</v>
      </c>
      <c r="O29" s="54">
        <v>0</v>
      </c>
      <c r="P29" s="54">
        <v>0</v>
      </c>
      <c r="Q29" s="54">
        <v>0</v>
      </c>
      <c r="R29" s="54">
        <v>0</v>
      </c>
      <c r="S29" s="54">
        <v>0</v>
      </c>
      <c r="T29" s="54">
        <v>0</v>
      </c>
      <c r="U29" s="54">
        <v>0</v>
      </c>
      <c r="V29" s="54">
        <v>0</v>
      </c>
      <c r="W29" s="54">
        <v>0</v>
      </c>
      <c r="X29" s="54">
        <v>0</v>
      </c>
      <c r="Y29" s="54">
        <v>0</v>
      </c>
      <c r="Z29" s="54">
        <v>0</v>
      </c>
    </row>
    <row r="30" spans="1:26" s="111" customFormat="1" ht="41.25" customHeight="1" x14ac:dyDescent="0.25">
      <c r="A30" s="72" t="s">
        <v>38</v>
      </c>
      <c r="B30" s="102" t="s">
        <v>39</v>
      </c>
      <c r="C30" s="74" t="s">
        <v>117</v>
      </c>
      <c r="D30" s="54">
        <v>0</v>
      </c>
      <c r="E30" s="54">
        <v>0</v>
      </c>
      <c r="F30" s="54">
        <v>0</v>
      </c>
      <c r="G30" s="54">
        <v>0</v>
      </c>
      <c r="H30" s="54">
        <v>0</v>
      </c>
      <c r="I30" s="54">
        <v>0</v>
      </c>
      <c r="J30" s="54">
        <v>0</v>
      </c>
      <c r="K30" s="54">
        <v>0</v>
      </c>
      <c r="L30" s="54">
        <v>0</v>
      </c>
      <c r="M30" s="54">
        <v>0</v>
      </c>
      <c r="N30" s="54">
        <v>0</v>
      </c>
      <c r="O30" s="54">
        <v>0</v>
      </c>
      <c r="P30" s="54">
        <v>0</v>
      </c>
      <c r="Q30" s="54">
        <v>0</v>
      </c>
      <c r="R30" s="54">
        <v>0</v>
      </c>
      <c r="S30" s="54">
        <v>0</v>
      </c>
      <c r="T30" s="54">
        <v>0</v>
      </c>
      <c r="U30" s="54">
        <v>0</v>
      </c>
      <c r="V30" s="54">
        <v>0</v>
      </c>
      <c r="W30" s="54">
        <v>0</v>
      </c>
      <c r="X30" s="54">
        <v>0</v>
      </c>
      <c r="Y30" s="54">
        <v>0</v>
      </c>
      <c r="Z30" s="54">
        <v>0</v>
      </c>
    </row>
    <row r="31" spans="1:26" s="111" customFormat="1" ht="38.25" x14ac:dyDescent="0.25">
      <c r="A31" s="72" t="s">
        <v>44</v>
      </c>
      <c r="B31" s="102" t="s">
        <v>45</v>
      </c>
      <c r="C31" s="74" t="s">
        <v>117</v>
      </c>
      <c r="D31" s="54">
        <v>0</v>
      </c>
      <c r="E31" s="54">
        <v>0</v>
      </c>
      <c r="F31" s="54">
        <v>0</v>
      </c>
      <c r="G31" s="54">
        <v>0</v>
      </c>
      <c r="H31" s="54">
        <v>0</v>
      </c>
      <c r="I31" s="54">
        <v>0</v>
      </c>
      <c r="J31" s="54">
        <v>0</v>
      </c>
      <c r="K31" s="54">
        <v>0</v>
      </c>
      <c r="L31" s="54">
        <v>0</v>
      </c>
      <c r="M31" s="54">
        <v>0</v>
      </c>
      <c r="N31" s="54">
        <v>0</v>
      </c>
      <c r="O31" s="54">
        <v>0</v>
      </c>
      <c r="P31" s="54">
        <v>0</v>
      </c>
      <c r="Q31" s="54">
        <v>0</v>
      </c>
      <c r="R31" s="54">
        <v>0</v>
      </c>
      <c r="S31" s="54">
        <v>0</v>
      </c>
      <c r="T31" s="54">
        <v>0</v>
      </c>
      <c r="U31" s="54">
        <v>0</v>
      </c>
      <c r="V31" s="54">
        <v>0</v>
      </c>
      <c r="W31" s="54">
        <v>0</v>
      </c>
      <c r="X31" s="54">
        <v>0</v>
      </c>
      <c r="Y31" s="54">
        <v>0</v>
      </c>
      <c r="Z31" s="54">
        <v>0</v>
      </c>
    </row>
    <row r="32" spans="1:26" s="111" customFormat="1" ht="25.5" x14ac:dyDescent="0.25">
      <c r="A32" s="72" t="s">
        <v>46</v>
      </c>
      <c r="B32" s="102" t="s">
        <v>47</v>
      </c>
      <c r="C32" s="74" t="s">
        <v>117</v>
      </c>
      <c r="D32" s="54">
        <v>0</v>
      </c>
      <c r="E32" s="54">
        <v>0</v>
      </c>
      <c r="F32" s="54">
        <v>0</v>
      </c>
      <c r="G32" s="54">
        <v>0</v>
      </c>
      <c r="H32" s="54">
        <v>0</v>
      </c>
      <c r="I32" s="54">
        <v>0</v>
      </c>
      <c r="J32" s="54">
        <v>0</v>
      </c>
      <c r="K32" s="54">
        <v>0</v>
      </c>
      <c r="L32" s="54">
        <v>0</v>
      </c>
      <c r="M32" s="54">
        <v>0</v>
      </c>
      <c r="N32" s="54">
        <v>0</v>
      </c>
      <c r="O32" s="54">
        <v>0</v>
      </c>
      <c r="P32" s="54">
        <v>0</v>
      </c>
      <c r="Q32" s="54">
        <v>0</v>
      </c>
      <c r="R32" s="54">
        <v>0</v>
      </c>
      <c r="S32" s="54">
        <v>0</v>
      </c>
      <c r="T32" s="54">
        <v>0</v>
      </c>
      <c r="U32" s="54">
        <v>0</v>
      </c>
      <c r="V32" s="54">
        <v>0</v>
      </c>
      <c r="W32" s="54">
        <v>0</v>
      </c>
      <c r="X32" s="54">
        <v>0</v>
      </c>
      <c r="Y32" s="54">
        <v>0</v>
      </c>
      <c r="Z32" s="54">
        <v>0</v>
      </c>
    </row>
    <row r="33" spans="1:26" s="111" customFormat="1" ht="51" x14ac:dyDescent="0.25">
      <c r="A33" s="72" t="s">
        <v>48</v>
      </c>
      <c r="B33" s="102" t="s">
        <v>49</v>
      </c>
      <c r="C33" s="74" t="s">
        <v>117</v>
      </c>
      <c r="D33" s="54">
        <v>0</v>
      </c>
      <c r="E33" s="54">
        <v>0</v>
      </c>
      <c r="F33" s="54">
        <v>0</v>
      </c>
      <c r="G33" s="54">
        <v>0</v>
      </c>
      <c r="H33" s="54">
        <v>0</v>
      </c>
      <c r="I33" s="54">
        <v>0</v>
      </c>
      <c r="J33" s="54">
        <v>0</v>
      </c>
      <c r="K33" s="54">
        <v>0</v>
      </c>
      <c r="L33" s="54">
        <v>0</v>
      </c>
      <c r="M33" s="54">
        <v>0</v>
      </c>
      <c r="N33" s="54">
        <v>0</v>
      </c>
      <c r="O33" s="54">
        <v>0</v>
      </c>
      <c r="P33" s="54">
        <v>0</v>
      </c>
      <c r="Q33" s="54">
        <v>0</v>
      </c>
      <c r="R33" s="54">
        <v>0</v>
      </c>
      <c r="S33" s="54">
        <v>0</v>
      </c>
      <c r="T33" s="54">
        <v>0</v>
      </c>
      <c r="U33" s="54">
        <v>0</v>
      </c>
      <c r="V33" s="54">
        <v>0</v>
      </c>
      <c r="W33" s="54">
        <v>0</v>
      </c>
      <c r="X33" s="54">
        <v>0</v>
      </c>
      <c r="Y33" s="54">
        <v>0</v>
      </c>
      <c r="Z33" s="54">
        <v>0</v>
      </c>
    </row>
    <row r="34" spans="1:26" s="111" customFormat="1" ht="38.25" x14ac:dyDescent="0.25">
      <c r="A34" s="72" t="s">
        <v>50</v>
      </c>
      <c r="B34" s="102" t="s">
        <v>51</v>
      </c>
      <c r="C34" s="74" t="s">
        <v>117</v>
      </c>
      <c r="D34" s="54">
        <v>0</v>
      </c>
      <c r="E34" s="54">
        <v>0</v>
      </c>
      <c r="F34" s="54">
        <v>0</v>
      </c>
      <c r="G34" s="54">
        <v>0</v>
      </c>
      <c r="H34" s="54">
        <v>0</v>
      </c>
      <c r="I34" s="54">
        <v>0</v>
      </c>
      <c r="J34" s="54">
        <v>0</v>
      </c>
      <c r="K34" s="54">
        <v>0</v>
      </c>
      <c r="L34" s="54">
        <v>0</v>
      </c>
      <c r="M34" s="54">
        <v>0</v>
      </c>
      <c r="N34" s="54">
        <v>0</v>
      </c>
      <c r="O34" s="54">
        <v>0</v>
      </c>
      <c r="P34" s="54">
        <v>0</v>
      </c>
      <c r="Q34" s="54">
        <v>0</v>
      </c>
      <c r="R34" s="54">
        <v>0</v>
      </c>
      <c r="S34" s="54">
        <v>0</v>
      </c>
      <c r="T34" s="54">
        <v>0</v>
      </c>
      <c r="U34" s="54">
        <v>0</v>
      </c>
      <c r="V34" s="54">
        <v>0</v>
      </c>
      <c r="W34" s="54">
        <v>0</v>
      </c>
      <c r="X34" s="54">
        <v>0</v>
      </c>
      <c r="Y34" s="54">
        <v>0</v>
      </c>
      <c r="Z34" s="54">
        <v>0</v>
      </c>
    </row>
    <row r="35" spans="1:26" s="111" customFormat="1" ht="38.25" x14ac:dyDescent="0.25">
      <c r="A35" s="72" t="s">
        <v>52</v>
      </c>
      <c r="B35" s="102" t="s">
        <v>53</v>
      </c>
      <c r="C35" s="74" t="s">
        <v>117</v>
      </c>
      <c r="D35" s="54">
        <v>0</v>
      </c>
      <c r="E35" s="54">
        <v>0</v>
      </c>
      <c r="F35" s="54">
        <v>0</v>
      </c>
      <c r="G35" s="54">
        <v>0</v>
      </c>
      <c r="H35" s="54">
        <v>0</v>
      </c>
      <c r="I35" s="54">
        <v>0</v>
      </c>
      <c r="J35" s="54">
        <v>0</v>
      </c>
      <c r="K35" s="54">
        <v>0</v>
      </c>
      <c r="L35" s="54">
        <v>0</v>
      </c>
      <c r="M35" s="54">
        <v>0</v>
      </c>
      <c r="N35" s="54">
        <v>0</v>
      </c>
      <c r="O35" s="54">
        <v>0</v>
      </c>
      <c r="P35" s="54">
        <v>0</v>
      </c>
      <c r="Q35" s="54">
        <v>0</v>
      </c>
      <c r="R35" s="54">
        <v>0</v>
      </c>
      <c r="S35" s="54">
        <v>0</v>
      </c>
      <c r="T35" s="54">
        <v>0</v>
      </c>
      <c r="U35" s="54">
        <v>0</v>
      </c>
      <c r="V35" s="54">
        <v>0</v>
      </c>
      <c r="W35" s="54">
        <v>0</v>
      </c>
      <c r="X35" s="54">
        <v>0</v>
      </c>
      <c r="Y35" s="54">
        <v>0</v>
      </c>
      <c r="Z35" s="54">
        <v>0</v>
      </c>
    </row>
    <row r="36" spans="1:26" s="111" customFormat="1" ht="29.25" customHeight="1" x14ac:dyDescent="0.25">
      <c r="A36" s="72" t="s">
        <v>54</v>
      </c>
      <c r="B36" s="102" t="s">
        <v>55</v>
      </c>
      <c r="C36" s="74" t="s">
        <v>117</v>
      </c>
      <c r="D36" s="54">
        <v>0</v>
      </c>
      <c r="E36" s="54">
        <v>0</v>
      </c>
      <c r="F36" s="54">
        <v>0</v>
      </c>
      <c r="G36" s="54">
        <v>0</v>
      </c>
      <c r="H36" s="54">
        <v>0</v>
      </c>
      <c r="I36" s="54">
        <v>0</v>
      </c>
      <c r="J36" s="54">
        <v>0</v>
      </c>
      <c r="K36" s="54">
        <v>0</v>
      </c>
      <c r="L36" s="54">
        <v>0</v>
      </c>
      <c r="M36" s="54">
        <v>0</v>
      </c>
      <c r="N36" s="54">
        <v>0</v>
      </c>
      <c r="O36" s="54">
        <v>0</v>
      </c>
      <c r="P36" s="54">
        <v>0</v>
      </c>
      <c r="Q36" s="54">
        <v>0</v>
      </c>
      <c r="R36" s="54">
        <v>0</v>
      </c>
      <c r="S36" s="54">
        <v>0</v>
      </c>
      <c r="T36" s="54">
        <v>0</v>
      </c>
      <c r="U36" s="54">
        <v>0</v>
      </c>
      <c r="V36" s="54">
        <v>0</v>
      </c>
      <c r="W36" s="54">
        <v>0</v>
      </c>
      <c r="X36" s="54">
        <v>0</v>
      </c>
      <c r="Y36" s="54">
        <v>0</v>
      </c>
      <c r="Z36" s="54">
        <v>0</v>
      </c>
    </row>
    <row r="37" spans="1:26" s="111" customFormat="1" ht="84.75" customHeight="1" x14ac:dyDescent="0.25">
      <c r="A37" s="72" t="s">
        <v>54</v>
      </c>
      <c r="B37" s="102" t="s">
        <v>56</v>
      </c>
      <c r="C37" s="74" t="s">
        <v>117</v>
      </c>
      <c r="D37" s="54">
        <v>0</v>
      </c>
      <c r="E37" s="54">
        <v>0</v>
      </c>
      <c r="F37" s="54">
        <v>0</v>
      </c>
      <c r="G37" s="54">
        <v>0</v>
      </c>
      <c r="H37" s="54">
        <v>0</v>
      </c>
      <c r="I37" s="54">
        <v>0</v>
      </c>
      <c r="J37" s="54">
        <v>0</v>
      </c>
      <c r="K37" s="54">
        <v>0</v>
      </c>
      <c r="L37" s="54">
        <v>0</v>
      </c>
      <c r="M37" s="54">
        <v>0</v>
      </c>
      <c r="N37" s="54">
        <v>0</v>
      </c>
      <c r="O37" s="54">
        <v>0</v>
      </c>
      <c r="P37" s="54">
        <v>0</v>
      </c>
      <c r="Q37" s="54">
        <v>0</v>
      </c>
      <c r="R37" s="54">
        <v>0</v>
      </c>
      <c r="S37" s="54">
        <v>0</v>
      </c>
      <c r="T37" s="54">
        <v>0</v>
      </c>
      <c r="U37" s="54">
        <v>0</v>
      </c>
      <c r="V37" s="54">
        <v>0</v>
      </c>
      <c r="W37" s="54">
        <v>0</v>
      </c>
      <c r="X37" s="54">
        <v>0</v>
      </c>
      <c r="Y37" s="54">
        <v>0</v>
      </c>
      <c r="Z37" s="54">
        <v>0</v>
      </c>
    </row>
    <row r="38" spans="1:26" s="111" customFormat="1" ht="73.5" customHeight="1" x14ac:dyDescent="0.25">
      <c r="A38" s="72" t="s">
        <v>54</v>
      </c>
      <c r="B38" s="102" t="s">
        <v>57</v>
      </c>
      <c r="C38" s="74" t="s">
        <v>117</v>
      </c>
      <c r="D38" s="54">
        <v>0</v>
      </c>
      <c r="E38" s="54">
        <v>0</v>
      </c>
      <c r="F38" s="54">
        <v>0</v>
      </c>
      <c r="G38" s="54">
        <v>0</v>
      </c>
      <c r="H38" s="54">
        <v>0</v>
      </c>
      <c r="I38" s="54">
        <v>0</v>
      </c>
      <c r="J38" s="54">
        <v>0</v>
      </c>
      <c r="K38" s="54">
        <v>0</v>
      </c>
      <c r="L38" s="54">
        <v>0</v>
      </c>
      <c r="M38" s="54">
        <v>0</v>
      </c>
      <c r="N38" s="54">
        <v>0</v>
      </c>
      <c r="O38" s="54">
        <v>0</v>
      </c>
      <c r="P38" s="54">
        <v>0</v>
      </c>
      <c r="Q38" s="54">
        <v>0</v>
      </c>
      <c r="R38" s="54">
        <v>0</v>
      </c>
      <c r="S38" s="54">
        <v>0</v>
      </c>
      <c r="T38" s="54">
        <v>0</v>
      </c>
      <c r="U38" s="54">
        <v>0</v>
      </c>
      <c r="V38" s="54">
        <v>0</v>
      </c>
      <c r="W38" s="54">
        <v>0</v>
      </c>
      <c r="X38" s="54">
        <v>0</v>
      </c>
      <c r="Y38" s="54">
        <v>0</v>
      </c>
      <c r="Z38" s="54">
        <v>0</v>
      </c>
    </row>
    <row r="39" spans="1:26" s="111" customFormat="1" ht="76.5" x14ac:dyDescent="0.25">
      <c r="A39" s="72" t="s">
        <v>54</v>
      </c>
      <c r="B39" s="102" t="s">
        <v>58</v>
      </c>
      <c r="C39" s="74" t="s">
        <v>117</v>
      </c>
      <c r="D39" s="54">
        <v>0</v>
      </c>
      <c r="E39" s="54">
        <v>0</v>
      </c>
      <c r="F39" s="54">
        <v>0</v>
      </c>
      <c r="G39" s="54">
        <v>0</v>
      </c>
      <c r="H39" s="54">
        <v>0</v>
      </c>
      <c r="I39" s="54">
        <v>0</v>
      </c>
      <c r="J39" s="54">
        <v>0</v>
      </c>
      <c r="K39" s="54">
        <v>0</v>
      </c>
      <c r="L39" s="54">
        <v>0</v>
      </c>
      <c r="M39" s="54">
        <v>0</v>
      </c>
      <c r="N39" s="54">
        <v>0</v>
      </c>
      <c r="O39" s="54">
        <v>0</v>
      </c>
      <c r="P39" s="54">
        <v>0</v>
      </c>
      <c r="Q39" s="54">
        <v>0</v>
      </c>
      <c r="R39" s="54">
        <v>0</v>
      </c>
      <c r="S39" s="54">
        <v>0</v>
      </c>
      <c r="T39" s="54">
        <v>0</v>
      </c>
      <c r="U39" s="54">
        <v>0</v>
      </c>
      <c r="V39" s="54">
        <v>0</v>
      </c>
      <c r="W39" s="54">
        <v>0</v>
      </c>
      <c r="X39" s="54">
        <v>0</v>
      </c>
      <c r="Y39" s="54">
        <v>0</v>
      </c>
      <c r="Z39" s="54">
        <v>0</v>
      </c>
    </row>
    <row r="40" spans="1:26" s="111" customFormat="1" ht="33" customHeight="1" x14ac:dyDescent="0.25">
      <c r="A40" s="72" t="s">
        <v>59</v>
      </c>
      <c r="B40" s="102" t="s">
        <v>55</v>
      </c>
      <c r="C40" s="74" t="s">
        <v>117</v>
      </c>
      <c r="D40" s="54">
        <v>0</v>
      </c>
      <c r="E40" s="54">
        <v>0</v>
      </c>
      <c r="F40" s="54">
        <v>0</v>
      </c>
      <c r="G40" s="54">
        <v>0</v>
      </c>
      <c r="H40" s="54">
        <v>0</v>
      </c>
      <c r="I40" s="54">
        <v>0</v>
      </c>
      <c r="J40" s="54">
        <v>0</v>
      </c>
      <c r="K40" s="54">
        <v>0</v>
      </c>
      <c r="L40" s="54">
        <v>0</v>
      </c>
      <c r="M40" s="54">
        <v>0</v>
      </c>
      <c r="N40" s="54">
        <v>0</v>
      </c>
      <c r="O40" s="54">
        <v>0</v>
      </c>
      <c r="P40" s="54">
        <v>0</v>
      </c>
      <c r="Q40" s="54">
        <v>0</v>
      </c>
      <c r="R40" s="54">
        <v>0</v>
      </c>
      <c r="S40" s="54">
        <v>0</v>
      </c>
      <c r="T40" s="54">
        <v>0</v>
      </c>
      <c r="U40" s="54">
        <v>0</v>
      </c>
      <c r="V40" s="54">
        <v>0</v>
      </c>
      <c r="W40" s="54">
        <v>0</v>
      </c>
      <c r="X40" s="54">
        <v>0</v>
      </c>
      <c r="Y40" s="54">
        <v>0</v>
      </c>
      <c r="Z40" s="54">
        <v>0</v>
      </c>
    </row>
    <row r="41" spans="1:26" s="111" customFormat="1" ht="76.5" x14ac:dyDescent="0.25">
      <c r="A41" s="72" t="s">
        <v>59</v>
      </c>
      <c r="B41" s="102" t="s">
        <v>56</v>
      </c>
      <c r="C41" s="74" t="s">
        <v>117</v>
      </c>
      <c r="D41" s="54">
        <v>0</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row>
    <row r="42" spans="1:26" s="111" customFormat="1" ht="68.25" customHeight="1" x14ac:dyDescent="0.25">
      <c r="A42" s="72" t="s">
        <v>59</v>
      </c>
      <c r="B42" s="102" t="s">
        <v>57</v>
      </c>
      <c r="C42" s="74" t="s">
        <v>117</v>
      </c>
      <c r="D42" s="54">
        <v>0</v>
      </c>
      <c r="E42" s="54">
        <v>0</v>
      </c>
      <c r="F42" s="54">
        <v>0</v>
      </c>
      <c r="G42" s="54">
        <v>0</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row>
    <row r="43" spans="1:26" s="111" customFormat="1" ht="76.5" x14ac:dyDescent="0.25">
      <c r="A43" s="72" t="s">
        <v>59</v>
      </c>
      <c r="B43" s="102" t="s">
        <v>60</v>
      </c>
      <c r="C43" s="74" t="s">
        <v>117</v>
      </c>
      <c r="D43" s="54">
        <v>0</v>
      </c>
      <c r="E43" s="54">
        <v>0</v>
      </c>
      <c r="F43" s="54">
        <v>0</v>
      </c>
      <c r="G43" s="54">
        <v>0</v>
      </c>
      <c r="H43" s="54">
        <v>0</v>
      </c>
      <c r="I43" s="54">
        <v>0</v>
      </c>
      <c r="J43" s="54">
        <v>0</v>
      </c>
      <c r="K43" s="54">
        <v>0</v>
      </c>
      <c r="L43" s="54">
        <v>0</v>
      </c>
      <c r="M43" s="54">
        <v>0</v>
      </c>
      <c r="N43" s="54">
        <v>0</v>
      </c>
      <c r="O43" s="54">
        <v>0</v>
      </c>
      <c r="P43" s="54">
        <v>0</v>
      </c>
      <c r="Q43" s="54">
        <v>0</v>
      </c>
      <c r="R43" s="54">
        <v>0</v>
      </c>
      <c r="S43" s="54">
        <v>0</v>
      </c>
      <c r="T43" s="54">
        <v>0</v>
      </c>
      <c r="U43" s="54">
        <v>0</v>
      </c>
      <c r="V43" s="54">
        <v>0</v>
      </c>
      <c r="W43" s="54">
        <v>0</v>
      </c>
      <c r="X43" s="54">
        <v>0</v>
      </c>
      <c r="Y43" s="54">
        <v>0</v>
      </c>
      <c r="Z43" s="54">
        <v>0</v>
      </c>
    </row>
    <row r="44" spans="1:26" s="111" customFormat="1" ht="63.75" x14ac:dyDescent="0.25">
      <c r="A44" s="72" t="s">
        <v>61</v>
      </c>
      <c r="B44" s="102" t="s">
        <v>62</v>
      </c>
      <c r="C44" s="74" t="s">
        <v>117</v>
      </c>
      <c r="D44" s="54">
        <v>0</v>
      </c>
      <c r="E44" s="54">
        <v>0</v>
      </c>
      <c r="F44" s="54">
        <v>0</v>
      </c>
      <c r="G44" s="54">
        <v>0</v>
      </c>
      <c r="H44" s="54">
        <v>0</v>
      </c>
      <c r="I44" s="54">
        <v>0</v>
      </c>
      <c r="J44" s="54">
        <v>0</v>
      </c>
      <c r="K44" s="54">
        <v>0</v>
      </c>
      <c r="L44" s="54">
        <v>0</v>
      </c>
      <c r="M44" s="54">
        <v>0</v>
      </c>
      <c r="N44" s="54">
        <v>0</v>
      </c>
      <c r="O44" s="54">
        <v>0</v>
      </c>
      <c r="P44" s="54">
        <v>0</v>
      </c>
      <c r="Q44" s="54">
        <v>0</v>
      </c>
      <c r="R44" s="54">
        <v>0</v>
      </c>
      <c r="S44" s="54">
        <v>0</v>
      </c>
      <c r="T44" s="54">
        <v>0</v>
      </c>
      <c r="U44" s="54">
        <v>0</v>
      </c>
      <c r="V44" s="54">
        <v>0</v>
      </c>
      <c r="W44" s="54">
        <v>0</v>
      </c>
      <c r="X44" s="54">
        <v>0</v>
      </c>
      <c r="Y44" s="54">
        <v>0</v>
      </c>
      <c r="Z44" s="54">
        <v>0</v>
      </c>
    </row>
    <row r="45" spans="1:26" s="111" customFormat="1" ht="51" x14ac:dyDescent="0.25">
      <c r="A45" s="72" t="s">
        <v>63</v>
      </c>
      <c r="B45" s="102" t="s">
        <v>64</v>
      </c>
      <c r="C45" s="74" t="s">
        <v>117</v>
      </c>
      <c r="D45" s="54">
        <v>0</v>
      </c>
      <c r="E45" s="54">
        <v>0</v>
      </c>
      <c r="F45" s="54">
        <v>0</v>
      </c>
      <c r="G45" s="54">
        <v>0</v>
      </c>
      <c r="H45" s="54">
        <v>0</v>
      </c>
      <c r="I45" s="54">
        <v>0</v>
      </c>
      <c r="J45" s="54">
        <v>0</v>
      </c>
      <c r="K45" s="54">
        <v>0</v>
      </c>
      <c r="L45" s="54">
        <v>0</v>
      </c>
      <c r="M45" s="54">
        <v>0</v>
      </c>
      <c r="N45" s="54">
        <v>0</v>
      </c>
      <c r="O45" s="54">
        <v>0</v>
      </c>
      <c r="P45" s="54">
        <v>0</v>
      </c>
      <c r="Q45" s="54">
        <v>0</v>
      </c>
      <c r="R45" s="54">
        <v>0</v>
      </c>
      <c r="S45" s="54">
        <v>0</v>
      </c>
      <c r="T45" s="54">
        <v>0</v>
      </c>
      <c r="U45" s="54">
        <v>0</v>
      </c>
      <c r="V45" s="54">
        <v>0</v>
      </c>
      <c r="W45" s="54">
        <v>0</v>
      </c>
      <c r="X45" s="54">
        <v>0</v>
      </c>
      <c r="Y45" s="54">
        <v>0</v>
      </c>
      <c r="Z45" s="54">
        <v>0</v>
      </c>
    </row>
    <row r="46" spans="1:26" s="111" customFormat="1" ht="63.75" x14ac:dyDescent="0.25">
      <c r="A46" s="72" t="s">
        <v>65</v>
      </c>
      <c r="B46" s="102" t="s">
        <v>66</v>
      </c>
      <c r="C46" s="74" t="s">
        <v>117</v>
      </c>
      <c r="D46" s="54">
        <v>0</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row>
    <row r="47" spans="1:26" s="111" customFormat="1" ht="25.5" x14ac:dyDescent="0.25">
      <c r="A47" s="72" t="s">
        <v>67</v>
      </c>
      <c r="B47" s="102" t="s">
        <v>68</v>
      </c>
      <c r="C47" s="74" t="s">
        <v>117</v>
      </c>
      <c r="D47" s="54">
        <v>0</v>
      </c>
      <c r="E47" s="54">
        <v>0</v>
      </c>
      <c r="F47" s="54">
        <v>0</v>
      </c>
      <c r="G47" s="54">
        <v>0</v>
      </c>
      <c r="H47" s="54">
        <v>0</v>
      </c>
      <c r="I47" s="54">
        <v>0</v>
      </c>
      <c r="J47" s="54">
        <v>0</v>
      </c>
      <c r="K47" s="54">
        <v>0</v>
      </c>
      <c r="L47" s="54">
        <v>0</v>
      </c>
      <c r="M47" s="54">
        <v>0</v>
      </c>
      <c r="N47" s="54">
        <v>0</v>
      </c>
      <c r="O47" s="54">
        <v>0</v>
      </c>
      <c r="P47" s="54">
        <v>0</v>
      </c>
      <c r="Q47" s="54">
        <v>0</v>
      </c>
      <c r="R47" s="54">
        <v>0</v>
      </c>
      <c r="S47" s="54">
        <v>0</v>
      </c>
      <c r="T47" s="54">
        <v>0</v>
      </c>
      <c r="U47" s="54">
        <f>U57</f>
        <v>15.19</v>
      </c>
      <c r="V47" s="54">
        <v>0</v>
      </c>
      <c r="W47" s="54">
        <v>0</v>
      </c>
      <c r="X47" s="54">
        <v>0</v>
      </c>
      <c r="Y47" s="54">
        <v>0</v>
      </c>
      <c r="Z47" s="54">
        <v>0</v>
      </c>
    </row>
    <row r="48" spans="1:26" s="111" customFormat="1" ht="54.75" customHeight="1" x14ac:dyDescent="0.25">
      <c r="A48" s="72" t="s">
        <v>69</v>
      </c>
      <c r="B48" s="102" t="s">
        <v>70</v>
      </c>
      <c r="C48" s="74" t="s">
        <v>117</v>
      </c>
      <c r="D48" s="54">
        <v>0</v>
      </c>
      <c r="E48" s="54">
        <v>0</v>
      </c>
      <c r="F48" s="54">
        <v>0</v>
      </c>
      <c r="G48" s="54">
        <v>0</v>
      </c>
      <c r="H48" s="54">
        <v>0</v>
      </c>
      <c r="I48" s="54">
        <v>0</v>
      </c>
      <c r="J48" s="54">
        <v>0</v>
      </c>
      <c r="K48" s="54">
        <v>0</v>
      </c>
      <c r="L48" s="54">
        <v>0</v>
      </c>
      <c r="M48" s="54">
        <v>0</v>
      </c>
      <c r="N48" s="54">
        <v>0</v>
      </c>
      <c r="O48" s="54">
        <v>0</v>
      </c>
      <c r="P48" s="54">
        <v>0</v>
      </c>
      <c r="Q48" s="54">
        <v>0</v>
      </c>
      <c r="R48" s="54">
        <v>0</v>
      </c>
      <c r="S48" s="54">
        <v>0</v>
      </c>
      <c r="T48" s="54">
        <v>0</v>
      </c>
      <c r="U48" s="54">
        <v>0</v>
      </c>
      <c r="V48" s="54">
        <v>0</v>
      </c>
      <c r="W48" s="54">
        <v>0</v>
      </c>
      <c r="X48" s="54">
        <v>0</v>
      </c>
      <c r="Y48" s="54">
        <v>0</v>
      </c>
      <c r="Z48" s="54">
        <v>0</v>
      </c>
    </row>
    <row r="49" spans="1:26" s="111" customFormat="1" ht="28.5" customHeight="1" x14ac:dyDescent="0.25">
      <c r="A49" s="72" t="s">
        <v>71</v>
      </c>
      <c r="B49" s="102" t="s">
        <v>72</v>
      </c>
      <c r="C49" s="74" t="s">
        <v>117</v>
      </c>
      <c r="D49" s="54">
        <v>0</v>
      </c>
      <c r="E49" s="54">
        <v>0</v>
      </c>
      <c r="F49" s="54">
        <v>0</v>
      </c>
      <c r="G49" s="54">
        <v>0</v>
      </c>
      <c r="H49" s="54">
        <v>0</v>
      </c>
      <c r="I49" s="54">
        <v>0</v>
      </c>
      <c r="J49" s="54">
        <v>0</v>
      </c>
      <c r="K49" s="54">
        <v>0</v>
      </c>
      <c r="L49" s="54">
        <v>0</v>
      </c>
      <c r="M49" s="54">
        <v>0</v>
      </c>
      <c r="N49" s="54">
        <v>0</v>
      </c>
      <c r="O49" s="54">
        <v>0</v>
      </c>
      <c r="P49" s="54">
        <v>0</v>
      </c>
      <c r="Q49" s="54">
        <v>0</v>
      </c>
      <c r="R49" s="54">
        <v>0</v>
      </c>
      <c r="S49" s="54">
        <v>0</v>
      </c>
      <c r="T49" s="54">
        <v>0</v>
      </c>
      <c r="U49" s="54">
        <v>0</v>
      </c>
      <c r="V49" s="54">
        <v>0</v>
      </c>
      <c r="W49" s="54">
        <v>0</v>
      </c>
      <c r="X49" s="54">
        <v>0</v>
      </c>
      <c r="Y49" s="54">
        <v>0</v>
      </c>
      <c r="Z49" s="54">
        <v>0</v>
      </c>
    </row>
    <row r="50" spans="1:26" s="111" customFormat="1" ht="32.25" customHeight="1" x14ac:dyDescent="0.25">
      <c r="A50" s="72" t="s">
        <v>71</v>
      </c>
      <c r="B50" s="102" t="s">
        <v>494</v>
      </c>
      <c r="C50" s="74" t="s">
        <v>495</v>
      </c>
      <c r="D50" s="54">
        <v>0</v>
      </c>
      <c r="E50" s="54">
        <v>0</v>
      </c>
      <c r="F50" s="54">
        <v>0</v>
      </c>
      <c r="G50" s="54">
        <v>0</v>
      </c>
      <c r="H50" s="54">
        <v>0</v>
      </c>
      <c r="I50" s="54">
        <v>0</v>
      </c>
      <c r="J50" s="54">
        <v>0</v>
      </c>
      <c r="K50" s="54">
        <v>0</v>
      </c>
      <c r="L50" s="54" t="s">
        <v>118</v>
      </c>
      <c r="M50" s="54" t="s">
        <v>118</v>
      </c>
      <c r="N50" s="54">
        <v>0</v>
      </c>
      <c r="O50" s="54">
        <v>0</v>
      </c>
      <c r="P50" s="54">
        <v>0</v>
      </c>
      <c r="Q50" s="54">
        <v>0</v>
      </c>
      <c r="R50" s="54">
        <v>0</v>
      </c>
      <c r="S50" s="54">
        <v>0</v>
      </c>
      <c r="T50" s="54">
        <v>0</v>
      </c>
      <c r="U50" s="54">
        <v>0</v>
      </c>
      <c r="V50" s="54">
        <v>0</v>
      </c>
      <c r="W50" s="54">
        <v>0</v>
      </c>
      <c r="X50" s="54">
        <v>0</v>
      </c>
      <c r="Y50" s="54">
        <v>0</v>
      </c>
      <c r="Z50" s="54">
        <v>0</v>
      </c>
    </row>
    <row r="51" spans="1:26" s="111" customFormat="1" ht="54" customHeight="1" x14ac:dyDescent="0.25">
      <c r="A51" s="72" t="s">
        <v>73</v>
      </c>
      <c r="B51" s="102" t="s">
        <v>74</v>
      </c>
      <c r="C51" s="74" t="s">
        <v>117</v>
      </c>
      <c r="D51" s="54">
        <v>0</v>
      </c>
      <c r="E51" s="54">
        <v>0</v>
      </c>
      <c r="F51" s="54">
        <v>0</v>
      </c>
      <c r="G51" s="54">
        <v>0</v>
      </c>
      <c r="H51" s="54">
        <v>0</v>
      </c>
      <c r="I51" s="54">
        <v>0</v>
      </c>
      <c r="J51" s="54">
        <v>0</v>
      </c>
      <c r="K51" s="54">
        <v>0</v>
      </c>
      <c r="L51" s="54">
        <v>0</v>
      </c>
      <c r="M51" s="54">
        <v>0</v>
      </c>
      <c r="N51" s="54">
        <v>0</v>
      </c>
      <c r="O51" s="54">
        <v>0</v>
      </c>
      <c r="P51" s="54">
        <v>0</v>
      </c>
      <c r="Q51" s="54">
        <v>0</v>
      </c>
      <c r="R51" s="54">
        <v>0</v>
      </c>
      <c r="S51" s="54">
        <v>0</v>
      </c>
      <c r="T51" s="54">
        <v>0</v>
      </c>
      <c r="U51" s="54">
        <v>0</v>
      </c>
      <c r="V51" s="54">
        <v>0</v>
      </c>
      <c r="W51" s="54">
        <v>0</v>
      </c>
      <c r="X51" s="54">
        <v>0</v>
      </c>
      <c r="Y51" s="54">
        <v>0</v>
      </c>
      <c r="Z51" s="54">
        <v>0</v>
      </c>
    </row>
    <row r="52" spans="1:26" s="111" customFormat="1" ht="38.25" x14ac:dyDescent="0.25">
      <c r="A52" s="72" t="s">
        <v>75</v>
      </c>
      <c r="B52" s="102" t="s">
        <v>76</v>
      </c>
      <c r="C52" s="74" t="s">
        <v>117</v>
      </c>
      <c r="D52" s="54">
        <v>0</v>
      </c>
      <c r="E52" s="54">
        <v>0</v>
      </c>
      <c r="F52" s="54">
        <v>0</v>
      </c>
      <c r="G52" s="54">
        <v>0</v>
      </c>
      <c r="H52" s="54">
        <v>0</v>
      </c>
      <c r="I52" s="54">
        <v>0</v>
      </c>
      <c r="J52" s="54">
        <v>0</v>
      </c>
      <c r="K52" s="54">
        <v>0</v>
      </c>
      <c r="L52" s="54">
        <v>0</v>
      </c>
      <c r="M52" s="54">
        <v>0</v>
      </c>
      <c r="N52" s="54">
        <v>0</v>
      </c>
      <c r="O52" s="54">
        <v>0</v>
      </c>
      <c r="P52" s="54">
        <v>0</v>
      </c>
      <c r="Q52" s="54">
        <v>0</v>
      </c>
      <c r="R52" s="54">
        <v>0</v>
      </c>
      <c r="S52" s="54">
        <v>0</v>
      </c>
      <c r="T52" s="54">
        <v>0</v>
      </c>
      <c r="U52" s="54">
        <v>0</v>
      </c>
      <c r="V52" s="54">
        <v>0</v>
      </c>
      <c r="W52" s="54">
        <v>0</v>
      </c>
      <c r="X52" s="54">
        <v>0</v>
      </c>
      <c r="Y52" s="54">
        <v>0</v>
      </c>
      <c r="Z52" s="54">
        <v>0</v>
      </c>
    </row>
    <row r="53" spans="1:26" s="111" customFormat="1" ht="25.5" x14ac:dyDescent="0.25">
      <c r="A53" s="72" t="s">
        <v>77</v>
      </c>
      <c r="B53" s="102" t="s">
        <v>78</v>
      </c>
      <c r="C53" s="74" t="s">
        <v>117</v>
      </c>
      <c r="D53" s="54">
        <v>0</v>
      </c>
      <c r="E53" s="54">
        <v>0</v>
      </c>
      <c r="F53" s="54">
        <v>0</v>
      </c>
      <c r="G53" s="54">
        <v>0</v>
      </c>
      <c r="H53" s="54">
        <v>0</v>
      </c>
      <c r="I53" s="54">
        <v>0</v>
      </c>
      <c r="J53" s="54">
        <v>0</v>
      </c>
      <c r="K53" s="54">
        <v>0</v>
      </c>
      <c r="L53" s="54">
        <v>0</v>
      </c>
      <c r="M53" s="54">
        <v>0</v>
      </c>
      <c r="N53" s="54">
        <v>0</v>
      </c>
      <c r="O53" s="54">
        <v>0</v>
      </c>
      <c r="P53" s="54">
        <v>0</v>
      </c>
      <c r="Q53" s="54">
        <v>0</v>
      </c>
      <c r="R53" s="54">
        <v>0</v>
      </c>
      <c r="S53" s="54">
        <v>0</v>
      </c>
      <c r="T53" s="54">
        <v>0</v>
      </c>
      <c r="U53" s="54">
        <v>0</v>
      </c>
      <c r="V53" s="54">
        <v>0</v>
      </c>
      <c r="W53" s="54">
        <v>0</v>
      </c>
      <c r="X53" s="54">
        <v>0</v>
      </c>
      <c r="Y53" s="54">
        <v>0</v>
      </c>
      <c r="Z53" s="54">
        <v>0</v>
      </c>
    </row>
    <row r="54" spans="1:26" s="111" customFormat="1" ht="25.5" x14ac:dyDescent="0.25">
      <c r="A54" s="72" t="s">
        <v>79</v>
      </c>
      <c r="B54" s="102" t="s">
        <v>80</v>
      </c>
      <c r="C54" s="74" t="s">
        <v>117</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row>
    <row r="55" spans="1:26" s="111" customFormat="1" ht="25.5" x14ac:dyDescent="0.25">
      <c r="A55" s="72" t="s">
        <v>81</v>
      </c>
      <c r="B55" s="102" t="s">
        <v>82</v>
      </c>
      <c r="C55" s="74" t="s">
        <v>117</v>
      </c>
      <c r="D55" s="54">
        <v>0</v>
      </c>
      <c r="E55" s="54">
        <v>0</v>
      </c>
      <c r="F55" s="54">
        <v>0</v>
      </c>
      <c r="G55" s="54">
        <v>0</v>
      </c>
      <c r="H55" s="54">
        <v>0</v>
      </c>
      <c r="I55" s="54">
        <v>0</v>
      </c>
      <c r="J55" s="54">
        <v>0</v>
      </c>
      <c r="K55" s="54">
        <v>0</v>
      </c>
      <c r="L55" s="54">
        <v>0</v>
      </c>
      <c r="M55" s="54">
        <v>0</v>
      </c>
      <c r="N55" s="54">
        <v>0</v>
      </c>
      <c r="O55" s="54">
        <v>0</v>
      </c>
      <c r="P55" s="54">
        <v>0</v>
      </c>
      <c r="Q55" s="54">
        <v>0</v>
      </c>
      <c r="R55" s="54">
        <v>0</v>
      </c>
      <c r="S55" s="54">
        <v>0</v>
      </c>
      <c r="T55" s="54">
        <v>0</v>
      </c>
      <c r="U55" s="54">
        <f>U56</f>
        <v>51.51</v>
      </c>
      <c r="V55" s="54">
        <v>0</v>
      </c>
      <c r="W55" s="54">
        <v>0</v>
      </c>
      <c r="X55" s="54">
        <v>0</v>
      </c>
      <c r="Y55" s="54">
        <v>0</v>
      </c>
      <c r="Z55" s="54">
        <v>0</v>
      </c>
    </row>
    <row r="56" spans="1:26" s="111" customFormat="1" ht="25.5" x14ac:dyDescent="0.25">
      <c r="A56" s="72" t="s">
        <v>83</v>
      </c>
      <c r="B56" s="102" t="s">
        <v>84</v>
      </c>
      <c r="C56" s="74" t="s">
        <v>117</v>
      </c>
      <c r="D56" s="54">
        <v>0</v>
      </c>
      <c r="E56" s="54">
        <v>0</v>
      </c>
      <c r="F56" s="54">
        <v>0</v>
      </c>
      <c r="G56" s="54">
        <v>0</v>
      </c>
      <c r="H56" s="54">
        <v>0</v>
      </c>
      <c r="I56" s="54">
        <v>0</v>
      </c>
      <c r="J56" s="54">
        <v>0</v>
      </c>
      <c r="K56" s="54">
        <v>0</v>
      </c>
      <c r="L56" s="54">
        <v>0</v>
      </c>
      <c r="M56" s="54">
        <v>0</v>
      </c>
      <c r="N56" s="54">
        <v>0</v>
      </c>
      <c r="O56" s="54">
        <v>0</v>
      </c>
      <c r="P56" s="54">
        <v>0</v>
      </c>
      <c r="Q56" s="54">
        <v>0</v>
      </c>
      <c r="R56" s="54">
        <v>0</v>
      </c>
      <c r="S56" s="54">
        <v>0</v>
      </c>
      <c r="T56" s="54">
        <v>0</v>
      </c>
      <c r="U56" s="54">
        <f>U57+U58</f>
        <v>51.51</v>
      </c>
      <c r="V56" s="54">
        <v>0</v>
      </c>
      <c r="W56" s="54">
        <v>0</v>
      </c>
      <c r="X56" s="54">
        <v>0</v>
      </c>
      <c r="Y56" s="54">
        <v>0</v>
      </c>
      <c r="Z56" s="54">
        <v>0</v>
      </c>
    </row>
    <row r="57" spans="1:26" s="111" customFormat="1" ht="158.25" customHeight="1" x14ac:dyDescent="0.25">
      <c r="A57" s="72" t="s">
        <v>83</v>
      </c>
      <c r="B57" s="102" t="s">
        <v>496</v>
      </c>
      <c r="C57" s="101" t="s">
        <v>497</v>
      </c>
      <c r="D57" s="54">
        <v>0</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15.19</v>
      </c>
      <c r="V57" s="54">
        <v>0</v>
      </c>
      <c r="W57" s="54">
        <v>0</v>
      </c>
      <c r="X57" s="54">
        <v>0</v>
      </c>
      <c r="Y57" s="54">
        <v>0</v>
      </c>
      <c r="Z57" s="54">
        <v>0</v>
      </c>
    </row>
    <row r="58" spans="1:26" s="111" customFormat="1" ht="228.75" customHeight="1" x14ac:dyDescent="0.25">
      <c r="A58" s="72" t="s">
        <v>83</v>
      </c>
      <c r="B58" s="102" t="s">
        <v>498</v>
      </c>
      <c r="C58" s="101" t="s">
        <v>499</v>
      </c>
      <c r="D58" s="54">
        <v>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36.32</v>
      </c>
      <c r="V58" s="54">
        <v>0</v>
      </c>
      <c r="W58" s="54">
        <v>0</v>
      </c>
      <c r="X58" s="54">
        <v>0</v>
      </c>
      <c r="Y58" s="54">
        <v>0</v>
      </c>
      <c r="Z58" s="54">
        <v>0</v>
      </c>
    </row>
    <row r="59" spans="1:26" s="111" customFormat="1" ht="29.25" customHeight="1" x14ac:dyDescent="0.25">
      <c r="A59" s="72" t="s">
        <v>87</v>
      </c>
      <c r="B59" s="102" t="s">
        <v>86</v>
      </c>
      <c r="C59" s="74" t="s">
        <v>117</v>
      </c>
      <c r="D59" s="54">
        <v>0</v>
      </c>
      <c r="E59" s="54">
        <v>0</v>
      </c>
      <c r="F59" s="54">
        <v>0</v>
      </c>
      <c r="G59" s="54">
        <v>0</v>
      </c>
      <c r="H59" s="54">
        <v>0</v>
      </c>
      <c r="I59" s="54">
        <v>0</v>
      </c>
      <c r="J59" s="54">
        <v>0</v>
      </c>
      <c r="K59" s="54">
        <v>0</v>
      </c>
      <c r="L59" s="54">
        <v>0</v>
      </c>
      <c r="M59" s="54">
        <v>0</v>
      </c>
      <c r="N59" s="54">
        <v>0</v>
      </c>
      <c r="O59" s="54">
        <v>0</v>
      </c>
      <c r="P59" s="54">
        <v>0</v>
      </c>
      <c r="Q59" s="54">
        <v>0</v>
      </c>
      <c r="R59" s="54">
        <v>0</v>
      </c>
      <c r="S59" s="54">
        <v>0</v>
      </c>
      <c r="T59" s="54">
        <v>0</v>
      </c>
      <c r="U59" s="54">
        <v>0</v>
      </c>
      <c r="V59" s="54">
        <v>0</v>
      </c>
      <c r="W59" s="54">
        <v>0</v>
      </c>
      <c r="X59" s="54">
        <v>0</v>
      </c>
      <c r="Y59" s="54">
        <v>0</v>
      </c>
      <c r="Z59" s="54">
        <v>0</v>
      </c>
    </row>
    <row r="60" spans="1:26" s="111" customFormat="1" ht="25.5" x14ac:dyDescent="0.25">
      <c r="A60" s="72" t="s">
        <v>87</v>
      </c>
      <c r="B60" s="102" t="s">
        <v>88</v>
      </c>
      <c r="C60" s="74" t="s">
        <v>117</v>
      </c>
      <c r="D60" s="54">
        <v>0</v>
      </c>
      <c r="E60" s="54">
        <v>0</v>
      </c>
      <c r="F60" s="54">
        <v>0</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row>
    <row r="61" spans="1:26" s="111" customFormat="1" ht="30" customHeight="1" x14ac:dyDescent="0.25">
      <c r="A61" s="72" t="s">
        <v>89</v>
      </c>
      <c r="B61" s="102" t="s">
        <v>90</v>
      </c>
      <c r="C61" s="74" t="s">
        <v>117</v>
      </c>
      <c r="D61" s="54">
        <v>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row>
    <row r="62" spans="1:26" s="111" customFormat="1" ht="38.25" x14ac:dyDescent="0.25">
      <c r="A62" s="72" t="s">
        <v>91</v>
      </c>
      <c r="B62" s="102" t="s">
        <v>92</v>
      </c>
      <c r="C62" s="74" t="s">
        <v>117</v>
      </c>
      <c r="D62" s="54">
        <v>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row>
    <row r="63" spans="1:26" s="111" customFormat="1" ht="38.25" x14ac:dyDescent="0.25">
      <c r="A63" s="72" t="s">
        <v>93</v>
      </c>
      <c r="B63" s="102" t="s">
        <v>94</v>
      </c>
      <c r="C63" s="74" t="s">
        <v>117</v>
      </c>
      <c r="D63" s="54">
        <v>0</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row>
    <row r="64" spans="1:26" s="111" customFormat="1" ht="38.25" x14ac:dyDescent="0.25">
      <c r="A64" s="72" t="s">
        <v>95</v>
      </c>
      <c r="B64" s="102" t="s">
        <v>96</v>
      </c>
      <c r="C64" s="74" t="s">
        <v>117</v>
      </c>
      <c r="D64" s="54">
        <v>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row>
    <row r="65" spans="1:26" s="111" customFormat="1" ht="38.25" x14ac:dyDescent="0.25">
      <c r="A65" s="72" t="s">
        <v>97</v>
      </c>
      <c r="B65" s="102" t="s">
        <v>98</v>
      </c>
      <c r="C65" s="74" t="s">
        <v>117</v>
      </c>
      <c r="D65" s="54">
        <v>0</v>
      </c>
      <c r="E65" s="54">
        <v>0</v>
      </c>
      <c r="F65" s="54">
        <v>0</v>
      </c>
      <c r="G65" s="54">
        <v>0</v>
      </c>
      <c r="H65" s="54">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row>
    <row r="66" spans="1:26" s="111" customFormat="1" ht="38.25" x14ac:dyDescent="0.25">
      <c r="A66" s="72" t="s">
        <v>99</v>
      </c>
      <c r="B66" s="102" t="s">
        <v>100</v>
      </c>
      <c r="C66" s="74" t="s">
        <v>117</v>
      </c>
      <c r="D66" s="54">
        <v>0</v>
      </c>
      <c r="E66" s="54">
        <v>0</v>
      </c>
      <c r="F66" s="54">
        <v>0</v>
      </c>
      <c r="G66" s="54">
        <v>0</v>
      </c>
      <c r="H66" s="54">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row>
    <row r="67" spans="1:26" s="111" customFormat="1" ht="26.25" x14ac:dyDescent="0.25">
      <c r="A67" s="72" t="s">
        <v>101</v>
      </c>
      <c r="B67" s="112" t="s">
        <v>102</v>
      </c>
      <c r="C67" s="74" t="s">
        <v>117</v>
      </c>
      <c r="D67" s="54">
        <v>0</v>
      </c>
      <c r="E67" s="54">
        <v>0</v>
      </c>
      <c r="F67" s="54">
        <v>0</v>
      </c>
      <c r="G67" s="54">
        <v>0</v>
      </c>
      <c r="H67" s="54">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row>
    <row r="68" spans="1:26" s="111" customFormat="1" ht="38.25" x14ac:dyDescent="0.25">
      <c r="A68" s="72" t="s">
        <v>103</v>
      </c>
      <c r="B68" s="102" t="s">
        <v>104</v>
      </c>
      <c r="C68" s="74" t="s">
        <v>117</v>
      </c>
      <c r="D68" s="54">
        <v>0</v>
      </c>
      <c r="E68" s="54">
        <v>0</v>
      </c>
      <c r="F68" s="54">
        <v>0</v>
      </c>
      <c r="G68" s="54">
        <v>0</v>
      </c>
      <c r="H68" s="54">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row>
    <row r="69" spans="1:26" s="111" customFormat="1" ht="51" x14ac:dyDescent="0.25">
      <c r="A69" s="72" t="s">
        <v>105</v>
      </c>
      <c r="B69" s="102" t="s">
        <v>106</v>
      </c>
      <c r="C69" s="74" t="s">
        <v>117</v>
      </c>
      <c r="D69" s="54">
        <v>0</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row>
    <row r="70" spans="1:26" ht="51" x14ac:dyDescent="0.2">
      <c r="A70" s="72" t="s">
        <v>107</v>
      </c>
      <c r="B70" s="102" t="s">
        <v>108</v>
      </c>
      <c r="C70" s="74" t="s">
        <v>117</v>
      </c>
      <c r="D70" s="54">
        <v>0</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row>
    <row r="71" spans="1:26" ht="48" customHeight="1" x14ac:dyDescent="0.2">
      <c r="A71" s="72" t="s">
        <v>109</v>
      </c>
      <c r="B71" s="102" t="s">
        <v>110</v>
      </c>
      <c r="C71" s="74" t="s">
        <v>117</v>
      </c>
      <c r="D71" s="54">
        <v>0</v>
      </c>
      <c r="E71" s="54">
        <v>0</v>
      </c>
      <c r="F71" s="54">
        <v>0</v>
      </c>
      <c r="G71" s="54">
        <v>0</v>
      </c>
      <c r="H71" s="54">
        <v>0</v>
      </c>
      <c r="I71" s="54">
        <v>0</v>
      </c>
      <c r="J71" s="54">
        <v>0</v>
      </c>
      <c r="K71" s="54">
        <v>0</v>
      </c>
      <c r="L71" s="54">
        <v>0</v>
      </c>
      <c r="M71" s="54">
        <v>0</v>
      </c>
      <c r="N71" s="54">
        <v>0</v>
      </c>
      <c r="O71" s="54">
        <v>0</v>
      </c>
      <c r="P71" s="54">
        <v>0</v>
      </c>
      <c r="Q71" s="54">
        <v>0</v>
      </c>
      <c r="R71" s="54">
        <v>0</v>
      </c>
      <c r="S71" s="54">
        <v>0</v>
      </c>
      <c r="T71" s="54">
        <v>0</v>
      </c>
      <c r="U71" s="54">
        <v>0</v>
      </c>
      <c r="V71" s="54">
        <v>0</v>
      </c>
      <c r="W71" s="54">
        <v>0</v>
      </c>
      <c r="X71" s="54">
        <v>0</v>
      </c>
      <c r="Y71" s="54">
        <v>0</v>
      </c>
      <c r="Z71" s="54">
        <v>0</v>
      </c>
    </row>
    <row r="72" spans="1:26" ht="31.5" customHeight="1" x14ac:dyDescent="0.2">
      <c r="A72" s="72" t="s">
        <v>111</v>
      </c>
      <c r="B72" s="102" t="s">
        <v>112</v>
      </c>
      <c r="C72" s="74" t="s">
        <v>117</v>
      </c>
      <c r="D72" s="54">
        <v>0</v>
      </c>
      <c r="E72" s="54">
        <v>0</v>
      </c>
      <c r="F72" s="54">
        <v>0</v>
      </c>
      <c r="G72" s="54">
        <v>0</v>
      </c>
      <c r="H72" s="54">
        <v>0</v>
      </c>
      <c r="I72" s="54">
        <v>0</v>
      </c>
      <c r="J72" s="54">
        <f>J73</f>
        <v>0</v>
      </c>
      <c r="K72" s="54">
        <v>0</v>
      </c>
      <c r="L72" s="54">
        <v>0</v>
      </c>
      <c r="M72" s="54">
        <v>0</v>
      </c>
      <c r="N72" s="54">
        <v>0</v>
      </c>
      <c r="O72" s="54">
        <v>0</v>
      </c>
      <c r="P72" s="54">
        <v>0</v>
      </c>
      <c r="Q72" s="54">
        <v>0</v>
      </c>
      <c r="R72" s="54">
        <v>0</v>
      </c>
      <c r="S72" s="54">
        <v>0</v>
      </c>
      <c r="T72" s="54">
        <v>0</v>
      </c>
      <c r="U72" s="54">
        <v>0</v>
      </c>
      <c r="V72" s="54">
        <v>0</v>
      </c>
      <c r="W72" s="54">
        <v>0</v>
      </c>
      <c r="X72" s="54">
        <v>0</v>
      </c>
      <c r="Y72" s="54">
        <v>0</v>
      </c>
      <c r="Z72" s="54">
        <v>0</v>
      </c>
    </row>
    <row r="73" spans="1:26" ht="42.75" customHeight="1" x14ac:dyDescent="0.2">
      <c r="A73" s="72" t="s">
        <v>111</v>
      </c>
      <c r="B73" s="102" t="s">
        <v>500</v>
      </c>
      <c r="C73" s="101" t="s">
        <v>501</v>
      </c>
      <c r="D73" s="54">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row>
    <row r="74" spans="1:26" ht="38.25" x14ac:dyDescent="0.2">
      <c r="A74" s="72" t="s">
        <v>113</v>
      </c>
      <c r="B74" s="102" t="s">
        <v>114</v>
      </c>
      <c r="C74" s="74" t="s">
        <v>117</v>
      </c>
      <c r="D74" s="54">
        <v>0</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0</v>
      </c>
    </row>
    <row r="75" spans="1:26" ht="25.5" x14ac:dyDescent="0.2">
      <c r="A75" s="72" t="s">
        <v>115</v>
      </c>
      <c r="B75" s="102" t="s">
        <v>116</v>
      </c>
      <c r="C75" s="74" t="s">
        <v>117</v>
      </c>
      <c r="D75" s="54">
        <v>0</v>
      </c>
      <c r="E75" s="54">
        <v>0</v>
      </c>
      <c r="F75" s="54">
        <v>0</v>
      </c>
      <c r="G75" s="54">
        <v>0</v>
      </c>
      <c r="H75" s="54">
        <v>0</v>
      </c>
      <c r="I75" s="54">
        <v>0</v>
      </c>
      <c r="J75" s="54">
        <v>0</v>
      </c>
      <c r="K75" s="54">
        <v>0</v>
      </c>
      <c r="L75" s="54">
        <v>0</v>
      </c>
      <c r="M75" s="54">
        <v>0</v>
      </c>
      <c r="N75" s="54">
        <v>0</v>
      </c>
      <c r="O75" s="54">
        <v>0</v>
      </c>
      <c r="P75" s="54">
        <v>0</v>
      </c>
      <c r="Q75" s="54">
        <v>0</v>
      </c>
      <c r="R75" s="54">
        <v>0</v>
      </c>
      <c r="S75" s="54">
        <v>0</v>
      </c>
      <c r="T75" s="54">
        <v>0</v>
      </c>
      <c r="U75" s="54">
        <v>0</v>
      </c>
      <c r="V75" s="54">
        <v>0</v>
      </c>
      <c r="W75" s="54">
        <v>0</v>
      </c>
      <c r="X75" s="54">
        <f>X77</f>
        <v>5.9512999999999998</v>
      </c>
      <c r="Y75" s="54">
        <f>Y78</f>
        <v>9.59</v>
      </c>
      <c r="Z75" s="54">
        <v>0</v>
      </c>
    </row>
    <row r="76" spans="1:26" ht="86.25" customHeight="1" x14ac:dyDescent="0.2">
      <c r="A76" s="72" t="s">
        <v>115</v>
      </c>
      <c r="B76" s="102" t="s">
        <v>502</v>
      </c>
      <c r="C76" s="101" t="s">
        <v>503</v>
      </c>
      <c r="D76" s="54">
        <v>0</v>
      </c>
      <c r="E76" s="54">
        <v>0</v>
      </c>
      <c r="F76" s="54">
        <v>0</v>
      </c>
      <c r="G76" s="54">
        <v>0</v>
      </c>
      <c r="H76" s="54">
        <v>0</v>
      </c>
      <c r="I76" s="54">
        <v>0</v>
      </c>
      <c r="J76" s="54">
        <v>0</v>
      </c>
      <c r="K76" s="54">
        <v>0</v>
      </c>
      <c r="L76" s="54">
        <v>0</v>
      </c>
      <c r="M76" s="54">
        <v>0</v>
      </c>
      <c r="N76" s="54">
        <v>0</v>
      </c>
      <c r="O76" s="54">
        <v>0</v>
      </c>
      <c r="P76" s="54">
        <v>0</v>
      </c>
      <c r="Q76" s="54">
        <v>0</v>
      </c>
      <c r="R76" s="54">
        <v>0</v>
      </c>
      <c r="S76" s="54">
        <v>0</v>
      </c>
      <c r="T76" s="54">
        <v>0</v>
      </c>
      <c r="U76" s="54">
        <v>0</v>
      </c>
      <c r="V76" s="54">
        <v>0</v>
      </c>
      <c r="W76" s="54">
        <v>0</v>
      </c>
      <c r="X76" s="54">
        <v>0</v>
      </c>
      <c r="Y76" s="54">
        <v>0</v>
      </c>
      <c r="Z76" s="54">
        <v>0</v>
      </c>
    </row>
    <row r="77" spans="1:26" ht="101.25" customHeight="1" x14ac:dyDescent="0.2">
      <c r="A77" s="72" t="s">
        <v>115</v>
      </c>
      <c r="B77" s="102" t="s">
        <v>504</v>
      </c>
      <c r="C77" s="101" t="s">
        <v>505</v>
      </c>
      <c r="D77" s="54">
        <v>0</v>
      </c>
      <c r="E77" s="54">
        <v>0</v>
      </c>
      <c r="F77" s="54">
        <v>0</v>
      </c>
      <c r="G77" s="54">
        <v>0</v>
      </c>
      <c r="H77" s="54">
        <v>0</v>
      </c>
      <c r="I77" s="54">
        <v>0</v>
      </c>
      <c r="J77" s="54">
        <v>0</v>
      </c>
      <c r="K77" s="54">
        <v>0</v>
      </c>
      <c r="L77" s="54">
        <v>0</v>
      </c>
      <c r="M77" s="54">
        <v>0</v>
      </c>
      <c r="N77" s="54">
        <v>0</v>
      </c>
      <c r="O77" s="54">
        <v>0</v>
      </c>
      <c r="P77" s="54">
        <v>0</v>
      </c>
      <c r="Q77" s="54">
        <v>0</v>
      </c>
      <c r="R77" s="54">
        <v>0</v>
      </c>
      <c r="S77" s="54">
        <v>0</v>
      </c>
      <c r="T77" s="54">
        <v>0</v>
      </c>
      <c r="U77" s="54">
        <v>0</v>
      </c>
      <c r="V77" s="54">
        <v>0</v>
      </c>
      <c r="W77" s="54">
        <v>0</v>
      </c>
      <c r="X77" s="54">
        <v>5.9512999999999998</v>
      </c>
      <c r="Y77" s="54">
        <v>0</v>
      </c>
      <c r="Z77" s="54">
        <v>0</v>
      </c>
    </row>
    <row r="78" spans="1:26" ht="51" customHeight="1" x14ac:dyDescent="0.2">
      <c r="A78" s="72" t="s">
        <v>115</v>
      </c>
      <c r="B78" s="102" t="s">
        <v>506</v>
      </c>
      <c r="C78" s="101" t="s">
        <v>507</v>
      </c>
      <c r="D78" s="54">
        <v>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9.59</v>
      </c>
      <c r="Z78" s="54">
        <v>0</v>
      </c>
    </row>
  </sheetData>
  <mergeCells count="18">
    <mergeCell ref="N2:O2"/>
    <mergeCell ref="A10:Z10"/>
    <mergeCell ref="A11:Z11"/>
    <mergeCell ref="A12:Z12"/>
    <mergeCell ref="W2:Z2"/>
    <mergeCell ref="A14:Z14"/>
    <mergeCell ref="X18:Y18"/>
    <mergeCell ref="A16:Z16"/>
    <mergeCell ref="A17:A19"/>
    <mergeCell ref="B17:B19"/>
    <mergeCell ref="C17:C19"/>
    <mergeCell ref="D17:Z17"/>
    <mergeCell ref="L18:O18"/>
    <mergeCell ref="P18:R18"/>
    <mergeCell ref="S18:T18"/>
    <mergeCell ref="U18:W18"/>
    <mergeCell ref="A15:Z15"/>
    <mergeCell ref="D18:K18"/>
  </mergeCells>
  <phoneticPr fontId="21" type="noConversion"/>
  <printOptions horizontalCentered="1"/>
  <pageMargins left="0.70866141732283472" right="0.70866141732283472" top="0.74803149606299213" bottom="0.74803149606299213" header="0.31496062992125984" footer="0.31496062992125984"/>
  <pageSetup paperSize="8" scale="2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8"/>
  <sheetViews>
    <sheetView view="pageBreakPreview" topLeftCell="A16" zoomScale="70" zoomScaleNormal="70" zoomScaleSheetLayoutView="70" workbookViewId="0">
      <selection activeCell="A28" sqref="A28:XFD28"/>
    </sheetView>
  </sheetViews>
  <sheetFormatPr defaultColWidth="9.140625" defaultRowHeight="12" x14ac:dyDescent="0.2"/>
  <cols>
    <col min="1" max="1" width="11.140625" style="9" customWidth="1"/>
    <col min="2" max="2" width="42.42578125" style="9" customWidth="1"/>
    <col min="3" max="3" width="23" style="9" customWidth="1"/>
    <col min="4" max="5" width="18.85546875" style="9" customWidth="1"/>
    <col min="6" max="8" width="19.140625" style="9" customWidth="1"/>
    <col min="9" max="9" width="14.7109375" style="9" customWidth="1"/>
    <col min="10" max="10" width="14.85546875" style="9" customWidth="1"/>
    <col min="11" max="11" width="12.5703125" style="9" customWidth="1"/>
    <col min="12" max="15" width="11.28515625" style="9" customWidth="1"/>
    <col min="16" max="16" width="11" style="9" customWidth="1"/>
    <col min="17" max="17" width="11.28515625" style="9" customWidth="1"/>
    <col min="18" max="18" width="14.140625" style="9" customWidth="1"/>
    <col min="19" max="19" width="24.28515625" style="9" customWidth="1"/>
    <col min="20" max="20" width="25.85546875" style="9" customWidth="1"/>
    <col min="21" max="21" width="19.28515625" style="9" customWidth="1"/>
    <col min="22" max="22" width="20.5703125" style="9" customWidth="1"/>
    <col min="23" max="23" width="20" style="9" customWidth="1"/>
    <col min="24" max="24" width="22" style="9" customWidth="1"/>
    <col min="25" max="25" width="21.42578125" style="9" customWidth="1"/>
    <col min="26" max="26" width="29.42578125" style="9" customWidth="1"/>
    <col min="27" max="16384" width="9.140625" style="9"/>
  </cols>
  <sheetData>
    <row r="1" spans="1:39" ht="15" x14ac:dyDescent="0.2">
      <c r="W1" s="50" t="s">
        <v>514</v>
      </c>
      <c r="Y1" s="50"/>
      <c r="AA1" s="50"/>
    </row>
    <row r="2" spans="1:39" ht="14.25" customHeight="1" x14ac:dyDescent="0.25">
      <c r="L2" s="126"/>
      <c r="M2" s="126"/>
      <c r="N2" s="161"/>
      <c r="O2" s="161"/>
      <c r="W2" s="151" t="str">
        <f>'3.2'!W2</f>
        <v>к распоряжению комитета по топливно-энергетическому комплексу Ленинградской области</v>
      </c>
      <c r="X2" s="151"/>
      <c r="Y2" s="151"/>
      <c r="Z2" s="151"/>
      <c r="AA2" s="49"/>
    </row>
    <row r="3" spans="1:39" ht="14.25" customHeight="1" x14ac:dyDescent="0.25">
      <c r="L3" s="126"/>
      <c r="M3" s="126"/>
      <c r="N3" s="126"/>
      <c r="O3" s="126"/>
      <c r="W3" s="125"/>
      <c r="X3" s="125"/>
      <c r="Y3" s="125"/>
      <c r="Z3" s="125"/>
      <c r="AA3" s="49"/>
    </row>
    <row r="4" spans="1:39" ht="14.25" customHeight="1" x14ac:dyDescent="0.25">
      <c r="L4" s="126"/>
      <c r="M4" s="126"/>
      <c r="N4" s="126"/>
      <c r="O4" s="126"/>
      <c r="W4" s="125"/>
      <c r="X4" s="125"/>
      <c r="Y4" s="125"/>
      <c r="Z4" s="125"/>
      <c r="AA4" s="49"/>
    </row>
    <row r="5" spans="1:39" ht="14.25" customHeight="1" x14ac:dyDescent="0.25">
      <c r="L5" s="126"/>
      <c r="M5" s="126"/>
      <c r="N5" s="126"/>
      <c r="O5" s="126"/>
      <c r="W5" s="125"/>
      <c r="X5" s="125"/>
      <c r="Y5" s="125"/>
      <c r="Z5" s="125"/>
      <c r="AA5" s="49"/>
    </row>
    <row r="6" spans="1:39" ht="14.25" customHeight="1" x14ac:dyDescent="0.25">
      <c r="L6" s="126"/>
      <c r="M6" s="126"/>
      <c r="N6" s="126"/>
      <c r="O6" s="126"/>
      <c r="W6" s="125"/>
      <c r="X6" s="125"/>
      <c r="Y6" s="125"/>
      <c r="Z6" s="125"/>
      <c r="AA6" s="49"/>
    </row>
    <row r="7" spans="1:39" ht="14.25" customHeight="1" x14ac:dyDescent="0.25">
      <c r="L7" s="126"/>
      <c r="M7" s="126"/>
      <c r="N7" s="126"/>
      <c r="O7" s="126"/>
      <c r="W7" s="125"/>
      <c r="X7" s="125"/>
      <c r="Y7" s="125"/>
      <c r="Z7" s="125"/>
      <c r="AA7" s="49"/>
    </row>
    <row r="8" spans="1:39" ht="14.25" customHeight="1" x14ac:dyDescent="0.25">
      <c r="L8" s="126"/>
      <c r="M8" s="126"/>
      <c r="N8" s="126"/>
      <c r="O8" s="126"/>
      <c r="W8" s="125"/>
      <c r="X8" s="125"/>
      <c r="Y8" s="125"/>
      <c r="Z8" s="125"/>
      <c r="AA8" s="49"/>
    </row>
    <row r="9" spans="1:39" ht="15.75" x14ac:dyDescent="0.25">
      <c r="L9" s="126"/>
      <c r="M9" s="126"/>
      <c r="N9" s="126"/>
      <c r="O9" s="126"/>
      <c r="X9" s="49"/>
      <c r="Z9" s="49"/>
      <c r="AA9" s="49"/>
    </row>
    <row r="10" spans="1:39" ht="18.75" x14ac:dyDescent="0.2">
      <c r="A10" s="142" t="s">
        <v>0</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39" ht="18.75" x14ac:dyDescent="0.2">
      <c r="A11" s="142" t="s">
        <v>135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39" ht="18.75" x14ac:dyDescent="0.3">
      <c r="A12" s="162" t="s">
        <v>428</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39" ht="15.75" customHeight="1" x14ac:dyDescent="0.2"/>
    <row r="14" spans="1:39" ht="21.75" customHeight="1" x14ac:dyDescent="0.2">
      <c r="A14" s="142" t="s">
        <v>488</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39" ht="15.75" customHeight="1" x14ac:dyDescent="0.2">
      <c r="A15" s="143"/>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39" s="105" customFormat="1" ht="15.75" customHeight="1" x14ac:dyDescent="0.3">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7"/>
      <c r="AB16" s="7"/>
      <c r="AC16" s="7"/>
      <c r="AD16" s="7"/>
      <c r="AE16" s="7"/>
      <c r="AF16" s="7"/>
      <c r="AG16" s="7"/>
      <c r="AH16" s="7"/>
      <c r="AI16" s="7"/>
      <c r="AJ16" s="7"/>
      <c r="AK16" s="7"/>
      <c r="AL16" s="7"/>
      <c r="AM16" s="7"/>
    </row>
    <row r="17" spans="1:26" s="106" customFormat="1" ht="33.75" customHeight="1" x14ac:dyDescent="0.2">
      <c r="A17" s="156" t="s">
        <v>2</v>
      </c>
      <c r="B17" s="156" t="s">
        <v>120</v>
      </c>
      <c r="C17" s="156" t="s">
        <v>121</v>
      </c>
      <c r="D17" s="156" t="s">
        <v>136</v>
      </c>
      <c r="E17" s="156"/>
      <c r="F17" s="156"/>
      <c r="G17" s="156"/>
      <c r="H17" s="156"/>
      <c r="I17" s="156"/>
      <c r="J17" s="156"/>
      <c r="K17" s="156"/>
      <c r="L17" s="156"/>
      <c r="M17" s="156"/>
      <c r="N17" s="156"/>
      <c r="O17" s="156"/>
      <c r="P17" s="156"/>
      <c r="Q17" s="156"/>
      <c r="R17" s="156"/>
      <c r="S17" s="156"/>
      <c r="T17" s="156"/>
      <c r="U17" s="156"/>
      <c r="V17" s="156"/>
      <c r="W17" s="156"/>
      <c r="X17" s="156"/>
      <c r="Y17" s="156"/>
      <c r="Z17" s="156"/>
    </row>
    <row r="18" spans="1:26" ht="99.75" customHeight="1" x14ac:dyDescent="0.2">
      <c r="A18" s="156"/>
      <c r="B18" s="156"/>
      <c r="C18" s="156"/>
      <c r="D18" s="158" t="s">
        <v>137</v>
      </c>
      <c r="E18" s="159"/>
      <c r="F18" s="159"/>
      <c r="G18" s="159"/>
      <c r="H18" s="159"/>
      <c r="I18" s="159"/>
      <c r="J18" s="159"/>
      <c r="K18" s="160"/>
      <c r="L18" s="156" t="s">
        <v>138</v>
      </c>
      <c r="M18" s="156"/>
      <c r="N18" s="156"/>
      <c r="O18" s="156"/>
      <c r="P18" s="156" t="s">
        <v>139</v>
      </c>
      <c r="Q18" s="156"/>
      <c r="R18" s="156"/>
      <c r="S18" s="156" t="s">
        <v>140</v>
      </c>
      <c r="T18" s="156"/>
      <c r="U18" s="156" t="s">
        <v>141</v>
      </c>
      <c r="V18" s="156"/>
      <c r="W18" s="156"/>
      <c r="X18" s="156" t="s">
        <v>142</v>
      </c>
      <c r="Y18" s="156"/>
      <c r="Z18" s="73" t="s">
        <v>143</v>
      </c>
    </row>
    <row r="19" spans="1:26" ht="165.75" x14ac:dyDescent="0.2">
      <c r="A19" s="156"/>
      <c r="B19" s="156"/>
      <c r="C19" s="156"/>
      <c r="D19" s="107" t="s">
        <v>144</v>
      </c>
      <c r="E19" s="107" t="s">
        <v>145</v>
      </c>
      <c r="F19" s="108" t="s">
        <v>509</v>
      </c>
      <c r="G19" s="108" t="s">
        <v>146</v>
      </c>
      <c r="H19" s="108" t="s">
        <v>147</v>
      </c>
      <c r="I19" s="108" t="s">
        <v>148</v>
      </c>
      <c r="J19" s="108" t="s">
        <v>510</v>
      </c>
      <c r="K19" s="107" t="s">
        <v>149</v>
      </c>
      <c r="L19" s="101" t="s">
        <v>150</v>
      </c>
      <c r="M19" s="101" t="s">
        <v>151</v>
      </c>
      <c r="N19" s="101" t="s">
        <v>152</v>
      </c>
      <c r="O19" s="101" t="s">
        <v>153</v>
      </c>
      <c r="P19" s="101" t="s">
        <v>154</v>
      </c>
      <c r="Q19" s="101" t="s">
        <v>155</v>
      </c>
      <c r="R19" s="101" t="s">
        <v>156</v>
      </c>
      <c r="S19" s="101" t="s">
        <v>157</v>
      </c>
      <c r="T19" s="101" t="s">
        <v>158</v>
      </c>
      <c r="U19" s="101" t="s">
        <v>159</v>
      </c>
      <c r="V19" s="101" t="s">
        <v>160</v>
      </c>
      <c r="W19" s="101" t="s">
        <v>161</v>
      </c>
      <c r="X19" s="101" t="s">
        <v>162</v>
      </c>
      <c r="Y19" s="101" t="s">
        <v>163</v>
      </c>
      <c r="Z19" s="101" t="s">
        <v>164</v>
      </c>
    </row>
    <row r="20" spans="1:26" s="111" customFormat="1" ht="15.75" x14ac:dyDescent="0.25">
      <c r="A20" s="76">
        <v>1</v>
      </c>
      <c r="B20" s="113">
        <v>2</v>
      </c>
      <c r="C20" s="76">
        <v>3</v>
      </c>
      <c r="D20" s="110" t="s">
        <v>165</v>
      </c>
      <c r="E20" s="110" t="s">
        <v>166</v>
      </c>
      <c r="F20" s="110" t="s">
        <v>168</v>
      </c>
      <c r="G20" s="110" t="s">
        <v>167</v>
      </c>
      <c r="H20" s="110" t="s">
        <v>169</v>
      </c>
      <c r="I20" s="110" t="s">
        <v>170</v>
      </c>
      <c r="J20" s="110" t="s">
        <v>511</v>
      </c>
      <c r="K20" s="110" t="s">
        <v>512</v>
      </c>
      <c r="L20" s="110" t="s">
        <v>171</v>
      </c>
      <c r="M20" s="110" t="s">
        <v>172</v>
      </c>
      <c r="N20" s="110" t="s">
        <v>174</v>
      </c>
      <c r="O20" s="110" t="s">
        <v>173</v>
      </c>
      <c r="P20" s="110" t="s">
        <v>175</v>
      </c>
      <c r="Q20" s="110" t="s">
        <v>176</v>
      </c>
      <c r="R20" s="110" t="s">
        <v>177</v>
      </c>
      <c r="S20" s="110" t="s">
        <v>178</v>
      </c>
      <c r="T20" s="110" t="s">
        <v>179</v>
      </c>
      <c r="U20" s="110" t="s">
        <v>180</v>
      </c>
      <c r="V20" s="110" t="s">
        <v>181</v>
      </c>
      <c r="W20" s="110" t="s">
        <v>182</v>
      </c>
      <c r="X20" s="110" t="s">
        <v>183</v>
      </c>
      <c r="Y20" s="110" t="s">
        <v>184</v>
      </c>
      <c r="Z20" s="110" t="s">
        <v>185</v>
      </c>
    </row>
    <row r="21" spans="1:26" s="111" customFormat="1" ht="31.5" x14ac:dyDescent="0.25">
      <c r="A21" s="72" t="s">
        <v>21</v>
      </c>
      <c r="B21" s="32" t="s">
        <v>22</v>
      </c>
      <c r="C21" s="74" t="s">
        <v>117</v>
      </c>
      <c r="D21" s="54">
        <v>0</v>
      </c>
      <c r="E21" s="54">
        <v>0</v>
      </c>
      <c r="F21" s="54">
        <f>F25</f>
        <v>0</v>
      </c>
      <c r="G21" s="54">
        <v>0</v>
      </c>
      <c r="H21" s="54">
        <v>0</v>
      </c>
      <c r="I21" s="54">
        <v>0</v>
      </c>
      <c r="J21" s="54">
        <f>J25</f>
        <v>0</v>
      </c>
      <c r="K21" s="54">
        <v>0</v>
      </c>
      <c r="L21" s="54">
        <f>SUM(L23:L27)</f>
        <v>0</v>
      </c>
      <c r="M21" s="54">
        <f t="shared" ref="M21:N21" si="0">SUM(M23:M27)</f>
        <v>0</v>
      </c>
      <c r="N21" s="54">
        <f t="shared" si="0"/>
        <v>0</v>
      </c>
      <c r="O21" s="54">
        <v>0</v>
      </c>
      <c r="P21" s="54">
        <v>0</v>
      </c>
      <c r="Q21" s="54">
        <v>0</v>
      </c>
      <c r="R21" s="54">
        <v>0</v>
      </c>
      <c r="S21" s="54">
        <v>0</v>
      </c>
      <c r="T21" s="54">
        <v>0</v>
      </c>
      <c r="U21" s="54">
        <f>U55</f>
        <v>38.619999999999997</v>
      </c>
      <c r="V21" s="54">
        <v>0</v>
      </c>
      <c r="W21" s="54">
        <v>0</v>
      </c>
      <c r="X21" s="54">
        <v>0</v>
      </c>
      <c r="Y21" s="54">
        <f>Y27</f>
        <v>16.239999999999998</v>
      </c>
      <c r="Z21" s="54">
        <v>0</v>
      </c>
    </row>
    <row r="22" spans="1:26" s="111" customFormat="1" ht="15.75" x14ac:dyDescent="0.25">
      <c r="A22" s="72" t="s">
        <v>23</v>
      </c>
      <c r="B22" s="32" t="s">
        <v>24</v>
      </c>
      <c r="C22" s="74" t="s">
        <v>117</v>
      </c>
      <c r="D22" s="54">
        <v>0</v>
      </c>
      <c r="E22" s="54">
        <v>0</v>
      </c>
      <c r="F22" s="54">
        <v>0</v>
      </c>
      <c r="G22" s="54">
        <v>0</v>
      </c>
      <c r="H22" s="54">
        <v>0</v>
      </c>
      <c r="I22" s="54">
        <v>0</v>
      </c>
      <c r="J22" s="54">
        <v>0</v>
      </c>
      <c r="K22" s="54">
        <v>0</v>
      </c>
      <c r="L22" s="54">
        <v>0</v>
      </c>
      <c r="M22" s="54">
        <v>0</v>
      </c>
      <c r="N22" s="54">
        <v>0</v>
      </c>
      <c r="O22" s="54">
        <v>0</v>
      </c>
      <c r="P22" s="54">
        <v>0</v>
      </c>
      <c r="Q22" s="54">
        <v>0</v>
      </c>
      <c r="R22" s="54">
        <v>0</v>
      </c>
      <c r="S22" s="54">
        <v>0</v>
      </c>
      <c r="T22" s="54">
        <v>0</v>
      </c>
      <c r="U22" s="54">
        <v>0</v>
      </c>
      <c r="V22" s="54">
        <v>0</v>
      </c>
      <c r="W22" s="54">
        <v>0</v>
      </c>
      <c r="X22" s="54">
        <v>0</v>
      </c>
      <c r="Y22" s="54">
        <v>0</v>
      </c>
      <c r="Z22" s="54">
        <v>0</v>
      </c>
    </row>
    <row r="23" spans="1:26" s="111" customFormat="1" ht="31.5" x14ac:dyDescent="0.25">
      <c r="A23" s="72" t="s">
        <v>25</v>
      </c>
      <c r="B23" s="32" t="s">
        <v>26</v>
      </c>
      <c r="C23" s="74" t="s">
        <v>117</v>
      </c>
      <c r="D23" s="54">
        <v>0</v>
      </c>
      <c r="E23" s="54">
        <v>0</v>
      </c>
      <c r="F23" s="54">
        <v>0</v>
      </c>
      <c r="G23" s="54">
        <v>0</v>
      </c>
      <c r="H23" s="54">
        <v>0</v>
      </c>
      <c r="I23" s="54">
        <v>0</v>
      </c>
      <c r="J23" s="54">
        <v>0</v>
      </c>
      <c r="K23" s="54">
        <v>0</v>
      </c>
      <c r="L23" s="54">
        <f>SUM(L47)</f>
        <v>0</v>
      </c>
      <c r="M23" s="54">
        <f t="shared" ref="M23:N23" si="1">SUM(M47)</f>
        <v>0</v>
      </c>
      <c r="N23" s="54">
        <f t="shared" si="1"/>
        <v>0</v>
      </c>
      <c r="O23" s="54">
        <v>0</v>
      </c>
      <c r="P23" s="54">
        <v>0</v>
      </c>
      <c r="Q23" s="54">
        <v>0</v>
      </c>
      <c r="R23" s="54">
        <v>0</v>
      </c>
      <c r="S23" s="54">
        <v>0</v>
      </c>
      <c r="T23" s="54">
        <v>0</v>
      </c>
      <c r="U23" s="54">
        <f>U21</f>
        <v>38.619999999999997</v>
      </c>
      <c r="V23" s="54">
        <v>0</v>
      </c>
      <c r="W23" s="54">
        <v>0</v>
      </c>
      <c r="X23" s="54">
        <v>0</v>
      </c>
      <c r="Y23" s="54">
        <v>0</v>
      </c>
      <c r="Z23" s="54">
        <v>0</v>
      </c>
    </row>
    <row r="24" spans="1:26" s="111" customFormat="1" ht="63" x14ac:dyDescent="0.25">
      <c r="A24" s="72" t="s">
        <v>27</v>
      </c>
      <c r="B24" s="114" t="s">
        <v>28</v>
      </c>
      <c r="C24" s="74" t="s">
        <v>117</v>
      </c>
      <c r="D24" s="54">
        <v>0</v>
      </c>
      <c r="E24" s="54">
        <v>0</v>
      </c>
      <c r="F24" s="54">
        <v>0</v>
      </c>
      <c r="G24" s="54">
        <v>0</v>
      </c>
      <c r="H24" s="54">
        <v>0</v>
      </c>
      <c r="I24" s="54">
        <v>0</v>
      </c>
      <c r="J24" s="54">
        <v>0</v>
      </c>
      <c r="K24" s="54">
        <v>0</v>
      </c>
      <c r="L24" s="54">
        <v>0</v>
      </c>
      <c r="M24" s="54">
        <v>0</v>
      </c>
      <c r="N24" s="54">
        <v>0</v>
      </c>
      <c r="O24" s="54">
        <v>0</v>
      </c>
      <c r="P24" s="54">
        <v>0</v>
      </c>
      <c r="Q24" s="54">
        <v>0</v>
      </c>
      <c r="R24" s="54">
        <v>0</v>
      </c>
      <c r="S24" s="54">
        <v>0</v>
      </c>
      <c r="T24" s="54">
        <v>0</v>
      </c>
      <c r="U24" s="54">
        <v>0</v>
      </c>
      <c r="V24" s="54">
        <v>0</v>
      </c>
      <c r="W24" s="54">
        <v>0</v>
      </c>
      <c r="X24" s="54">
        <v>0</v>
      </c>
      <c r="Y24" s="54">
        <v>0</v>
      </c>
      <c r="Z24" s="54">
        <v>0</v>
      </c>
    </row>
    <row r="25" spans="1:26" s="111" customFormat="1" ht="31.5" x14ac:dyDescent="0.25">
      <c r="A25" s="72" t="s">
        <v>29</v>
      </c>
      <c r="B25" s="32" t="s">
        <v>30</v>
      </c>
      <c r="C25" s="74" t="s">
        <v>117</v>
      </c>
      <c r="D25" s="54">
        <v>0</v>
      </c>
      <c r="E25" s="54">
        <v>0</v>
      </c>
      <c r="F25" s="54">
        <f>F72</f>
        <v>0</v>
      </c>
      <c r="G25" s="54">
        <v>0</v>
      </c>
      <c r="H25" s="54">
        <v>0</v>
      </c>
      <c r="I25" s="54">
        <v>0</v>
      </c>
      <c r="J25" s="54">
        <f>J73</f>
        <v>0</v>
      </c>
      <c r="K25" s="54">
        <v>0</v>
      </c>
      <c r="L25" s="54">
        <v>0</v>
      </c>
      <c r="M25" s="54">
        <v>0</v>
      </c>
      <c r="N25" s="54">
        <v>0</v>
      </c>
      <c r="O25" s="54">
        <v>0</v>
      </c>
      <c r="P25" s="54">
        <v>0</v>
      </c>
      <c r="Q25" s="54">
        <v>0</v>
      </c>
      <c r="R25" s="54">
        <v>0</v>
      </c>
      <c r="S25" s="54">
        <v>0</v>
      </c>
      <c r="T25" s="54">
        <v>0</v>
      </c>
      <c r="U25" s="54">
        <v>0</v>
      </c>
      <c r="V25" s="54">
        <v>0</v>
      </c>
      <c r="W25" s="54">
        <v>0</v>
      </c>
      <c r="X25" s="54">
        <v>0</v>
      </c>
      <c r="Y25" s="54">
        <v>0</v>
      </c>
      <c r="Z25" s="54">
        <v>0</v>
      </c>
    </row>
    <row r="26" spans="1:26" s="111" customFormat="1" ht="47.25" x14ac:dyDescent="0.25">
      <c r="A26" s="72" t="s">
        <v>31</v>
      </c>
      <c r="B26" s="32" t="s">
        <v>32</v>
      </c>
      <c r="C26" s="74" t="s">
        <v>117</v>
      </c>
      <c r="D26" s="54">
        <v>0</v>
      </c>
      <c r="E26" s="54">
        <v>0</v>
      </c>
      <c r="F26" s="54">
        <v>0</v>
      </c>
      <c r="G26" s="54">
        <v>0</v>
      </c>
      <c r="H26" s="54">
        <v>0</v>
      </c>
      <c r="I26" s="54">
        <v>0</v>
      </c>
      <c r="J26" s="54">
        <v>0</v>
      </c>
      <c r="K26" s="54">
        <v>0</v>
      </c>
      <c r="L26" s="54">
        <v>0</v>
      </c>
      <c r="M26" s="54">
        <v>0</v>
      </c>
      <c r="N26" s="54">
        <v>0</v>
      </c>
      <c r="O26" s="54">
        <v>0</v>
      </c>
      <c r="P26" s="54">
        <v>0</v>
      </c>
      <c r="Q26" s="54">
        <v>0</v>
      </c>
      <c r="R26" s="54">
        <v>0</v>
      </c>
      <c r="S26" s="54">
        <v>0</v>
      </c>
      <c r="T26" s="54">
        <v>0</v>
      </c>
      <c r="U26" s="54">
        <v>0</v>
      </c>
      <c r="V26" s="54">
        <v>0</v>
      </c>
      <c r="W26" s="54">
        <v>0</v>
      </c>
      <c r="X26" s="54">
        <v>0</v>
      </c>
      <c r="Y26" s="54">
        <v>0</v>
      </c>
      <c r="Z26" s="54">
        <v>0</v>
      </c>
    </row>
    <row r="27" spans="1:26" s="111" customFormat="1" ht="15.75" x14ac:dyDescent="0.25">
      <c r="A27" s="72" t="s">
        <v>33</v>
      </c>
      <c r="B27" s="32" t="s">
        <v>34</v>
      </c>
      <c r="C27" s="74" t="s">
        <v>117</v>
      </c>
      <c r="D27" s="54">
        <v>0</v>
      </c>
      <c r="E27" s="54">
        <v>0</v>
      </c>
      <c r="F27" s="54">
        <v>0</v>
      </c>
      <c r="G27" s="54">
        <v>0</v>
      </c>
      <c r="H27" s="54">
        <v>0</v>
      </c>
      <c r="I27" s="54">
        <v>0</v>
      </c>
      <c r="J27" s="54">
        <v>0</v>
      </c>
      <c r="K27" s="54">
        <v>0</v>
      </c>
      <c r="L27" s="54">
        <v>0</v>
      </c>
      <c r="M27" s="54">
        <v>0</v>
      </c>
      <c r="N27" s="54">
        <v>0</v>
      </c>
      <c r="O27" s="54">
        <v>0</v>
      </c>
      <c r="P27" s="54">
        <v>0</v>
      </c>
      <c r="Q27" s="54">
        <v>0</v>
      </c>
      <c r="R27" s="54">
        <v>0</v>
      </c>
      <c r="S27" s="54">
        <v>0</v>
      </c>
      <c r="T27" s="54">
        <v>0</v>
      </c>
      <c r="U27" s="54">
        <v>0</v>
      </c>
      <c r="V27" s="54">
        <v>0</v>
      </c>
      <c r="W27" s="54">
        <v>0</v>
      </c>
      <c r="X27" s="54">
        <v>0</v>
      </c>
      <c r="Y27" s="54">
        <f>Y75</f>
        <v>16.239999999999998</v>
      </c>
      <c r="Z27" s="54">
        <v>0</v>
      </c>
    </row>
    <row r="28" spans="1:26" s="31" customFormat="1" ht="27.75" customHeight="1" x14ac:dyDescent="0.25">
      <c r="A28" s="3" t="s">
        <v>35</v>
      </c>
      <c r="B28" s="33" t="s">
        <v>489</v>
      </c>
      <c r="C28" s="4" t="s">
        <v>117</v>
      </c>
      <c r="D28" s="51">
        <f>D21</f>
        <v>0</v>
      </c>
      <c r="E28" s="51">
        <f t="shared" ref="E28:Z28" si="2">E21</f>
        <v>0</v>
      </c>
      <c r="F28" s="51">
        <f t="shared" si="2"/>
        <v>0</v>
      </c>
      <c r="G28" s="51">
        <f t="shared" si="2"/>
        <v>0</v>
      </c>
      <c r="H28" s="51">
        <f t="shared" si="2"/>
        <v>0</v>
      </c>
      <c r="I28" s="51">
        <f t="shared" si="2"/>
        <v>0</v>
      </c>
      <c r="J28" s="51">
        <f t="shared" si="2"/>
        <v>0</v>
      </c>
      <c r="K28" s="51">
        <f t="shared" si="2"/>
        <v>0</v>
      </c>
      <c r="L28" s="51">
        <f t="shared" si="2"/>
        <v>0</v>
      </c>
      <c r="M28" s="51">
        <f t="shared" si="2"/>
        <v>0</v>
      </c>
      <c r="N28" s="51">
        <f t="shared" si="2"/>
        <v>0</v>
      </c>
      <c r="O28" s="51">
        <f t="shared" si="2"/>
        <v>0</v>
      </c>
      <c r="P28" s="51">
        <f t="shared" si="2"/>
        <v>0</v>
      </c>
      <c r="Q28" s="51">
        <f t="shared" si="2"/>
        <v>0</v>
      </c>
      <c r="R28" s="51">
        <f t="shared" si="2"/>
        <v>0</v>
      </c>
      <c r="S28" s="51">
        <f t="shared" si="2"/>
        <v>0</v>
      </c>
      <c r="T28" s="51">
        <f t="shared" si="2"/>
        <v>0</v>
      </c>
      <c r="U28" s="51">
        <f t="shared" si="2"/>
        <v>38.619999999999997</v>
      </c>
      <c r="V28" s="51">
        <f t="shared" si="2"/>
        <v>0</v>
      </c>
      <c r="W28" s="51">
        <f t="shared" si="2"/>
        <v>0</v>
      </c>
      <c r="X28" s="51">
        <f t="shared" si="2"/>
        <v>0</v>
      </c>
      <c r="Y28" s="51">
        <f t="shared" si="2"/>
        <v>16.239999999999998</v>
      </c>
      <c r="Z28" s="51">
        <f t="shared" si="2"/>
        <v>0</v>
      </c>
    </row>
    <row r="29" spans="1:26" s="111" customFormat="1" ht="31.5" x14ac:dyDescent="0.25">
      <c r="A29" s="72" t="s">
        <v>36</v>
      </c>
      <c r="B29" s="32" t="s">
        <v>37</v>
      </c>
      <c r="C29" s="74" t="s">
        <v>117</v>
      </c>
      <c r="D29" s="54">
        <v>0</v>
      </c>
      <c r="E29" s="54">
        <v>0</v>
      </c>
      <c r="F29" s="54">
        <v>0</v>
      </c>
      <c r="G29" s="54">
        <v>0</v>
      </c>
      <c r="H29" s="54">
        <v>0</v>
      </c>
      <c r="I29" s="54">
        <v>0</v>
      </c>
      <c r="J29" s="54">
        <v>0</v>
      </c>
      <c r="K29" s="54">
        <v>0</v>
      </c>
      <c r="L29" s="54">
        <v>0</v>
      </c>
      <c r="M29" s="54">
        <v>0</v>
      </c>
      <c r="N29" s="54">
        <v>0</v>
      </c>
      <c r="O29" s="54">
        <v>0</v>
      </c>
      <c r="P29" s="54">
        <v>0</v>
      </c>
      <c r="Q29" s="54">
        <v>0</v>
      </c>
      <c r="R29" s="54">
        <v>0</v>
      </c>
      <c r="S29" s="54">
        <v>0</v>
      </c>
      <c r="T29" s="54">
        <v>0</v>
      </c>
      <c r="U29" s="54">
        <v>0</v>
      </c>
      <c r="V29" s="54">
        <v>0</v>
      </c>
      <c r="W29" s="54">
        <v>0</v>
      </c>
      <c r="X29" s="54">
        <v>0</v>
      </c>
      <c r="Y29" s="54">
        <v>0</v>
      </c>
      <c r="Z29" s="54">
        <v>0</v>
      </c>
    </row>
    <row r="30" spans="1:26" s="111" customFormat="1" ht="47.25" x14ac:dyDescent="0.25">
      <c r="A30" s="72" t="s">
        <v>38</v>
      </c>
      <c r="B30" s="32" t="s">
        <v>39</v>
      </c>
      <c r="C30" s="74" t="s">
        <v>117</v>
      </c>
      <c r="D30" s="54">
        <v>0</v>
      </c>
      <c r="E30" s="54">
        <v>0</v>
      </c>
      <c r="F30" s="54">
        <v>0</v>
      </c>
      <c r="G30" s="54">
        <v>0</v>
      </c>
      <c r="H30" s="54">
        <v>0</v>
      </c>
      <c r="I30" s="54">
        <v>0</v>
      </c>
      <c r="J30" s="54">
        <v>0</v>
      </c>
      <c r="K30" s="54">
        <v>0</v>
      </c>
      <c r="L30" s="54">
        <v>0</v>
      </c>
      <c r="M30" s="54">
        <v>0</v>
      </c>
      <c r="N30" s="54">
        <v>0</v>
      </c>
      <c r="O30" s="54">
        <v>0</v>
      </c>
      <c r="P30" s="54">
        <v>0</v>
      </c>
      <c r="Q30" s="54">
        <v>0</v>
      </c>
      <c r="R30" s="54">
        <v>0</v>
      </c>
      <c r="S30" s="54">
        <v>0</v>
      </c>
      <c r="T30" s="54">
        <v>0</v>
      </c>
      <c r="U30" s="54">
        <v>0</v>
      </c>
      <c r="V30" s="54">
        <v>0</v>
      </c>
      <c r="W30" s="54">
        <v>0</v>
      </c>
      <c r="X30" s="54">
        <v>0</v>
      </c>
      <c r="Y30" s="54">
        <v>0</v>
      </c>
      <c r="Z30" s="54">
        <v>0</v>
      </c>
    </row>
    <row r="31" spans="1:26" s="111" customFormat="1" ht="63" x14ac:dyDescent="0.25">
      <c r="A31" s="72" t="s">
        <v>44</v>
      </c>
      <c r="B31" s="32" t="s">
        <v>45</v>
      </c>
      <c r="C31" s="74" t="s">
        <v>117</v>
      </c>
      <c r="D31" s="54">
        <v>0</v>
      </c>
      <c r="E31" s="54">
        <v>0</v>
      </c>
      <c r="F31" s="54">
        <v>0</v>
      </c>
      <c r="G31" s="54">
        <v>0</v>
      </c>
      <c r="H31" s="54">
        <v>0</v>
      </c>
      <c r="I31" s="54">
        <v>0</v>
      </c>
      <c r="J31" s="54">
        <v>0</v>
      </c>
      <c r="K31" s="54">
        <v>0</v>
      </c>
      <c r="L31" s="54">
        <v>0</v>
      </c>
      <c r="M31" s="54">
        <v>0</v>
      </c>
      <c r="N31" s="54">
        <v>0</v>
      </c>
      <c r="O31" s="54">
        <v>0</v>
      </c>
      <c r="P31" s="54">
        <v>0</v>
      </c>
      <c r="Q31" s="54">
        <v>0</v>
      </c>
      <c r="R31" s="54">
        <v>0</v>
      </c>
      <c r="S31" s="54">
        <v>0</v>
      </c>
      <c r="T31" s="54">
        <v>0</v>
      </c>
      <c r="U31" s="54">
        <v>0</v>
      </c>
      <c r="V31" s="54">
        <v>0</v>
      </c>
      <c r="W31" s="54">
        <v>0</v>
      </c>
      <c r="X31" s="54">
        <v>0</v>
      </c>
      <c r="Y31" s="54">
        <v>0</v>
      </c>
      <c r="Z31" s="54">
        <v>0</v>
      </c>
    </row>
    <row r="32" spans="1:26" s="111" customFormat="1" ht="47.25" x14ac:dyDescent="0.25">
      <c r="A32" s="72" t="s">
        <v>46</v>
      </c>
      <c r="B32" s="32" t="s">
        <v>47</v>
      </c>
      <c r="C32" s="74" t="s">
        <v>117</v>
      </c>
      <c r="D32" s="54">
        <v>0</v>
      </c>
      <c r="E32" s="54">
        <v>0</v>
      </c>
      <c r="F32" s="54">
        <v>0</v>
      </c>
      <c r="G32" s="54">
        <v>0</v>
      </c>
      <c r="H32" s="54">
        <v>0</v>
      </c>
      <c r="I32" s="54">
        <v>0</v>
      </c>
      <c r="J32" s="54">
        <v>0</v>
      </c>
      <c r="K32" s="54">
        <v>0</v>
      </c>
      <c r="L32" s="54">
        <v>0</v>
      </c>
      <c r="M32" s="54">
        <v>0</v>
      </c>
      <c r="N32" s="54">
        <v>0</v>
      </c>
      <c r="O32" s="54">
        <v>0</v>
      </c>
      <c r="P32" s="54">
        <v>0</v>
      </c>
      <c r="Q32" s="54">
        <v>0</v>
      </c>
      <c r="R32" s="54">
        <v>0</v>
      </c>
      <c r="S32" s="54">
        <v>0</v>
      </c>
      <c r="T32" s="54">
        <v>0</v>
      </c>
      <c r="U32" s="54">
        <v>0</v>
      </c>
      <c r="V32" s="54">
        <v>0</v>
      </c>
      <c r="W32" s="54">
        <v>0</v>
      </c>
      <c r="X32" s="54">
        <v>0</v>
      </c>
      <c r="Y32" s="54">
        <v>0</v>
      </c>
      <c r="Z32" s="54">
        <v>0</v>
      </c>
    </row>
    <row r="33" spans="1:26" s="111" customFormat="1" ht="78.75" x14ac:dyDescent="0.25">
      <c r="A33" s="72" t="s">
        <v>48</v>
      </c>
      <c r="B33" s="32" t="s">
        <v>49</v>
      </c>
      <c r="C33" s="74" t="s">
        <v>117</v>
      </c>
      <c r="D33" s="54">
        <v>0</v>
      </c>
      <c r="E33" s="54">
        <v>0</v>
      </c>
      <c r="F33" s="54">
        <v>0</v>
      </c>
      <c r="G33" s="54">
        <v>0</v>
      </c>
      <c r="H33" s="54">
        <v>0</v>
      </c>
      <c r="I33" s="54">
        <v>0</v>
      </c>
      <c r="J33" s="54">
        <v>0</v>
      </c>
      <c r="K33" s="54">
        <v>0</v>
      </c>
      <c r="L33" s="54">
        <v>0</v>
      </c>
      <c r="M33" s="54">
        <v>0</v>
      </c>
      <c r="N33" s="54">
        <v>0</v>
      </c>
      <c r="O33" s="54">
        <v>0</v>
      </c>
      <c r="P33" s="54">
        <v>0</v>
      </c>
      <c r="Q33" s="54">
        <v>0</v>
      </c>
      <c r="R33" s="54">
        <v>0</v>
      </c>
      <c r="S33" s="54">
        <v>0</v>
      </c>
      <c r="T33" s="54">
        <v>0</v>
      </c>
      <c r="U33" s="54">
        <v>0</v>
      </c>
      <c r="V33" s="54">
        <v>0</v>
      </c>
      <c r="W33" s="54">
        <v>0</v>
      </c>
      <c r="X33" s="54">
        <v>0</v>
      </c>
      <c r="Y33" s="54">
        <v>0</v>
      </c>
      <c r="Z33" s="54">
        <v>0</v>
      </c>
    </row>
    <row r="34" spans="1:26" s="111" customFormat="1" ht="47.25" x14ac:dyDescent="0.25">
      <c r="A34" s="72" t="s">
        <v>50</v>
      </c>
      <c r="B34" s="32" t="s">
        <v>51</v>
      </c>
      <c r="C34" s="74" t="s">
        <v>117</v>
      </c>
      <c r="D34" s="54">
        <v>0</v>
      </c>
      <c r="E34" s="54">
        <v>0</v>
      </c>
      <c r="F34" s="54">
        <v>0</v>
      </c>
      <c r="G34" s="54">
        <v>0</v>
      </c>
      <c r="H34" s="54">
        <v>0</v>
      </c>
      <c r="I34" s="54">
        <v>0</v>
      </c>
      <c r="J34" s="54">
        <v>0</v>
      </c>
      <c r="K34" s="54">
        <v>0</v>
      </c>
      <c r="L34" s="54">
        <v>0</v>
      </c>
      <c r="M34" s="54">
        <v>0</v>
      </c>
      <c r="N34" s="54">
        <v>0</v>
      </c>
      <c r="O34" s="54">
        <v>0</v>
      </c>
      <c r="P34" s="54">
        <v>0</v>
      </c>
      <c r="Q34" s="54">
        <v>0</v>
      </c>
      <c r="R34" s="54">
        <v>0</v>
      </c>
      <c r="S34" s="54">
        <v>0</v>
      </c>
      <c r="T34" s="54">
        <v>0</v>
      </c>
      <c r="U34" s="54">
        <v>0</v>
      </c>
      <c r="V34" s="54">
        <v>0</v>
      </c>
      <c r="W34" s="54">
        <v>0</v>
      </c>
      <c r="X34" s="54">
        <v>0</v>
      </c>
      <c r="Y34" s="54">
        <v>0</v>
      </c>
      <c r="Z34" s="54">
        <v>0</v>
      </c>
    </row>
    <row r="35" spans="1:26" s="111" customFormat="1" ht="63" x14ac:dyDescent="0.25">
      <c r="A35" s="72" t="s">
        <v>52</v>
      </c>
      <c r="B35" s="32" t="s">
        <v>53</v>
      </c>
      <c r="C35" s="74" t="s">
        <v>117</v>
      </c>
      <c r="D35" s="54">
        <v>0</v>
      </c>
      <c r="E35" s="54">
        <v>0</v>
      </c>
      <c r="F35" s="54">
        <v>0</v>
      </c>
      <c r="G35" s="54">
        <v>0</v>
      </c>
      <c r="H35" s="54">
        <v>0</v>
      </c>
      <c r="I35" s="54">
        <v>0</v>
      </c>
      <c r="J35" s="54">
        <v>0</v>
      </c>
      <c r="K35" s="54">
        <v>0</v>
      </c>
      <c r="L35" s="54">
        <v>0</v>
      </c>
      <c r="M35" s="54">
        <v>0</v>
      </c>
      <c r="N35" s="54">
        <v>0</v>
      </c>
      <c r="O35" s="54">
        <v>0</v>
      </c>
      <c r="P35" s="54">
        <v>0</v>
      </c>
      <c r="Q35" s="54">
        <v>0</v>
      </c>
      <c r="R35" s="54">
        <v>0</v>
      </c>
      <c r="S35" s="54">
        <v>0</v>
      </c>
      <c r="T35" s="54">
        <v>0</v>
      </c>
      <c r="U35" s="54">
        <v>0</v>
      </c>
      <c r="V35" s="54">
        <v>0</v>
      </c>
      <c r="W35" s="54">
        <v>0</v>
      </c>
      <c r="X35" s="54">
        <v>0</v>
      </c>
      <c r="Y35" s="54">
        <v>0</v>
      </c>
      <c r="Z35" s="54">
        <v>0</v>
      </c>
    </row>
    <row r="36" spans="1:26" s="111" customFormat="1" ht="47.25" x14ac:dyDescent="0.25">
      <c r="A36" s="72" t="s">
        <v>54</v>
      </c>
      <c r="B36" s="32" t="s">
        <v>55</v>
      </c>
      <c r="C36" s="74" t="s">
        <v>117</v>
      </c>
      <c r="D36" s="54">
        <v>0</v>
      </c>
      <c r="E36" s="54">
        <v>0</v>
      </c>
      <c r="F36" s="54">
        <v>0</v>
      </c>
      <c r="G36" s="54">
        <v>0</v>
      </c>
      <c r="H36" s="54">
        <v>0</v>
      </c>
      <c r="I36" s="54">
        <v>0</v>
      </c>
      <c r="J36" s="54">
        <v>0</v>
      </c>
      <c r="K36" s="54">
        <v>0</v>
      </c>
      <c r="L36" s="54">
        <v>0</v>
      </c>
      <c r="M36" s="54">
        <v>0</v>
      </c>
      <c r="N36" s="54">
        <v>0</v>
      </c>
      <c r="O36" s="54">
        <v>0</v>
      </c>
      <c r="P36" s="54">
        <v>0</v>
      </c>
      <c r="Q36" s="54">
        <v>0</v>
      </c>
      <c r="R36" s="54">
        <v>0</v>
      </c>
      <c r="S36" s="54">
        <v>0</v>
      </c>
      <c r="T36" s="54">
        <v>0</v>
      </c>
      <c r="U36" s="54">
        <v>0</v>
      </c>
      <c r="V36" s="54">
        <v>0</v>
      </c>
      <c r="W36" s="54">
        <v>0</v>
      </c>
      <c r="X36" s="54">
        <v>0</v>
      </c>
      <c r="Y36" s="54">
        <v>0</v>
      </c>
      <c r="Z36" s="54">
        <v>0</v>
      </c>
    </row>
    <row r="37" spans="1:26" s="111" customFormat="1" ht="126" x14ac:dyDescent="0.25">
      <c r="A37" s="72" t="s">
        <v>54</v>
      </c>
      <c r="B37" s="32" t="s">
        <v>56</v>
      </c>
      <c r="C37" s="74" t="s">
        <v>117</v>
      </c>
      <c r="D37" s="54">
        <v>0</v>
      </c>
      <c r="E37" s="54">
        <v>0</v>
      </c>
      <c r="F37" s="54">
        <v>0</v>
      </c>
      <c r="G37" s="54">
        <v>0</v>
      </c>
      <c r="H37" s="54">
        <v>0</v>
      </c>
      <c r="I37" s="54">
        <v>0</v>
      </c>
      <c r="J37" s="54">
        <v>0</v>
      </c>
      <c r="K37" s="54">
        <v>0</v>
      </c>
      <c r="L37" s="54">
        <v>0</v>
      </c>
      <c r="M37" s="54">
        <v>0</v>
      </c>
      <c r="N37" s="54">
        <v>0</v>
      </c>
      <c r="O37" s="54">
        <v>0</v>
      </c>
      <c r="P37" s="54">
        <v>0</v>
      </c>
      <c r="Q37" s="54">
        <v>0</v>
      </c>
      <c r="R37" s="54">
        <v>0</v>
      </c>
      <c r="S37" s="54">
        <v>0</v>
      </c>
      <c r="T37" s="54">
        <v>0</v>
      </c>
      <c r="U37" s="54">
        <v>0</v>
      </c>
      <c r="V37" s="54">
        <v>0</v>
      </c>
      <c r="W37" s="54">
        <v>0</v>
      </c>
      <c r="X37" s="54">
        <v>0</v>
      </c>
      <c r="Y37" s="54">
        <v>0</v>
      </c>
      <c r="Z37" s="54">
        <v>0</v>
      </c>
    </row>
    <row r="38" spans="1:26" s="111" customFormat="1" ht="110.25" x14ac:dyDescent="0.25">
      <c r="A38" s="72" t="s">
        <v>54</v>
      </c>
      <c r="B38" s="32" t="s">
        <v>57</v>
      </c>
      <c r="C38" s="74" t="s">
        <v>117</v>
      </c>
      <c r="D38" s="54">
        <v>0</v>
      </c>
      <c r="E38" s="54">
        <v>0</v>
      </c>
      <c r="F38" s="54">
        <v>0</v>
      </c>
      <c r="G38" s="54">
        <v>0</v>
      </c>
      <c r="H38" s="54">
        <v>0</v>
      </c>
      <c r="I38" s="54">
        <v>0</v>
      </c>
      <c r="J38" s="54">
        <v>0</v>
      </c>
      <c r="K38" s="54">
        <v>0</v>
      </c>
      <c r="L38" s="54">
        <v>0</v>
      </c>
      <c r="M38" s="54">
        <v>0</v>
      </c>
      <c r="N38" s="54">
        <v>0</v>
      </c>
      <c r="O38" s="54">
        <v>0</v>
      </c>
      <c r="P38" s="54">
        <v>0</v>
      </c>
      <c r="Q38" s="54">
        <v>0</v>
      </c>
      <c r="R38" s="54">
        <v>0</v>
      </c>
      <c r="S38" s="54">
        <v>0</v>
      </c>
      <c r="T38" s="54">
        <v>0</v>
      </c>
      <c r="U38" s="54">
        <v>0</v>
      </c>
      <c r="V38" s="54">
        <v>0</v>
      </c>
      <c r="W38" s="54">
        <v>0</v>
      </c>
      <c r="X38" s="54">
        <v>0</v>
      </c>
      <c r="Y38" s="54">
        <v>0</v>
      </c>
      <c r="Z38" s="54">
        <v>0</v>
      </c>
    </row>
    <row r="39" spans="1:26" s="111" customFormat="1" ht="110.25" x14ac:dyDescent="0.25">
      <c r="A39" s="72" t="s">
        <v>54</v>
      </c>
      <c r="B39" s="32" t="s">
        <v>58</v>
      </c>
      <c r="C39" s="74" t="s">
        <v>117</v>
      </c>
      <c r="D39" s="54">
        <v>0</v>
      </c>
      <c r="E39" s="54">
        <v>0</v>
      </c>
      <c r="F39" s="54">
        <v>0</v>
      </c>
      <c r="G39" s="54">
        <v>0</v>
      </c>
      <c r="H39" s="54">
        <v>0</v>
      </c>
      <c r="I39" s="54">
        <v>0</v>
      </c>
      <c r="J39" s="54">
        <v>0</v>
      </c>
      <c r="K39" s="54">
        <v>0</v>
      </c>
      <c r="L39" s="54">
        <v>0</v>
      </c>
      <c r="M39" s="54">
        <v>0</v>
      </c>
      <c r="N39" s="54">
        <v>0</v>
      </c>
      <c r="O39" s="54">
        <v>0</v>
      </c>
      <c r="P39" s="54">
        <v>0</v>
      </c>
      <c r="Q39" s="54">
        <v>0</v>
      </c>
      <c r="R39" s="54">
        <v>0</v>
      </c>
      <c r="S39" s="54">
        <v>0</v>
      </c>
      <c r="T39" s="54">
        <v>0</v>
      </c>
      <c r="U39" s="54">
        <v>0</v>
      </c>
      <c r="V39" s="54">
        <v>0</v>
      </c>
      <c r="W39" s="54">
        <v>0</v>
      </c>
      <c r="X39" s="54">
        <v>0</v>
      </c>
      <c r="Y39" s="54">
        <v>0</v>
      </c>
      <c r="Z39" s="54">
        <v>0</v>
      </c>
    </row>
    <row r="40" spans="1:26" s="111" customFormat="1" ht="47.25" x14ac:dyDescent="0.25">
      <c r="A40" s="72" t="s">
        <v>59</v>
      </c>
      <c r="B40" s="32" t="s">
        <v>55</v>
      </c>
      <c r="C40" s="74" t="s">
        <v>117</v>
      </c>
      <c r="D40" s="54">
        <v>0</v>
      </c>
      <c r="E40" s="54">
        <v>0</v>
      </c>
      <c r="F40" s="54">
        <v>0</v>
      </c>
      <c r="G40" s="54">
        <v>0</v>
      </c>
      <c r="H40" s="54">
        <v>0</v>
      </c>
      <c r="I40" s="54">
        <v>0</v>
      </c>
      <c r="J40" s="54">
        <v>0</v>
      </c>
      <c r="K40" s="54">
        <v>0</v>
      </c>
      <c r="L40" s="54">
        <v>0</v>
      </c>
      <c r="M40" s="54">
        <v>0</v>
      </c>
      <c r="N40" s="54">
        <v>0</v>
      </c>
      <c r="O40" s="54">
        <v>0</v>
      </c>
      <c r="P40" s="54">
        <v>0</v>
      </c>
      <c r="Q40" s="54">
        <v>0</v>
      </c>
      <c r="R40" s="54">
        <v>0</v>
      </c>
      <c r="S40" s="54">
        <v>0</v>
      </c>
      <c r="T40" s="54">
        <v>0</v>
      </c>
      <c r="U40" s="54">
        <v>0</v>
      </c>
      <c r="V40" s="54">
        <v>0</v>
      </c>
      <c r="W40" s="54">
        <v>0</v>
      </c>
      <c r="X40" s="54">
        <v>0</v>
      </c>
      <c r="Y40" s="54">
        <v>0</v>
      </c>
      <c r="Z40" s="54">
        <v>0</v>
      </c>
    </row>
    <row r="41" spans="1:26" s="111" customFormat="1" ht="126" x14ac:dyDescent="0.25">
      <c r="A41" s="72" t="s">
        <v>59</v>
      </c>
      <c r="B41" s="32" t="s">
        <v>56</v>
      </c>
      <c r="C41" s="74" t="s">
        <v>117</v>
      </c>
      <c r="D41" s="54">
        <v>0</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row>
    <row r="42" spans="1:26" s="111" customFormat="1" ht="110.25" x14ac:dyDescent="0.25">
      <c r="A42" s="72" t="s">
        <v>59</v>
      </c>
      <c r="B42" s="32" t="s">
        <v>57</v>
      </c>
      <c r="C42" s="74" t="s">
        <v>117</v>
      </c>
      <c r="D42" s="54">
        <v>0</v>
      </c>
      <c r="E42" s="54">
        <v>0</v>
      </c>
      <c r="F42" s="54">
        <v>0</v>
      </c>
      <c r="G42" s="54">
        <v>0</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row>
    <row r="43" spans="1:26" s="111" customFormat="1" ht="110.25" x14ac:dyDescent="0.25">
      <c r="A43" s="72" t="s">
        <v>59</v>
      </c>
      <c r="B43" s="32" t="s">
        <v>60</v>
      </c>
      <c r="C43" s="74" t="s">
        <v>117</v>
      </c>
      <c r="D43" s="54">
        <v>0</v>
      </c>
      <c r="E43" s="54">
        <v>0</v>
      </c>
      <c r="F43" s="54">
        <v>0</v>
      </c>
      <c r="G43" s="54">
        <v>0</v>
      </c>
      <c r="H43" s="54">
        <v>0</v>
      </c>
      <c r="I43" s="54">
        <v>0</v>
      </c>
      <c r="J43" s="54">
        <v>0</v>
      </c>
      <c r="K43" s="54">
        <v>0</v>
      </c>
      <c r="L43" s="54">
        <v>0</v>
      </c>
      <c r="M43" s="54">
        <v>0</v>
      </c>
      <c r="N43" s="54">
        <v>0</v>
      </c>
      <c r="O43" s="54">
        <v>0</v>
      </c>
      <c r="P43" s="54">
        <v>0</v>
      </c>
      <c r="Q43" s="54">
        <v>0</v>
      </c>
      <c r="R43" s="54">
        <v>0</v>
      </c>
      <c r="S43" s="54">
        <v>0</v>
      </c>
      <c r="T43" s="54">
        <v>0</v>
      </c>
      <c r="U43" s="54">
        <v>0</v>
      </c>
      <c r="V43" s="54">
        <v>0</v>
      </c>
      <c r="W43" s="54">
        <v>0</v>
      </c>
      <c r="X43" s="54">
        <v>0</v>
      </c>
      <c r="Y43" s="54">
        <v>0</v>
      </c>
      <c r="Z43" s="54">
        <v>0</v>
      </c>
    </row>
    <row r="44" spans="1:26" s="111" customFormat="1" ht="94.5" x14ac:dyDescent="0.25">
      <c r="A44" s="72" t="s">
        <v>61</v>
      </c>
      <c r="B44" s="32" t="s">
        <v>62</v>
      </c>
      <c r="C44" s="74" t="s">
        <v>117</v>
      </c>
      <c r="D44" s="54">
        <v>0</v>
      </c>
      <c r="E44" s="54">
        <v>0</v>
      </c>
      <c r="F44" s="54">
        <v>0</v>
      </c>
      <c r="G44" s="54">
        <v>0</v>
      </c>
      <c r="H44" s="54">
        <v>0</v>
      </c>
      <c r="I44" s="54">
        <v>0</v>
      </c>
      <c r="J44" s="54">
        <v>0</v>
      </c>
      <c r="K44" s="54">
        <v>0</v>
      </c>
      <c r="L44" s="54">
        <v>0</v>
      </c>
      <c r="M44" s="54">
        <v>0</v>
      </c>
      <c r="N44" s="54">
        <v>0</v>
      </c>
      <c r="O44" s="54">
        <v>0</v>
      </c>
      <c r="P44" s="54">
        <v>0</v>
      </c>
      <c r="Q44" s="54">
        <v>0</v>
      </c>
      <c r="R44" s="54">
        <v>0</v>
      </c>
      <c r="S44" s="54">
        <v>0</v>
      </c>
      <c r="T44" s="54">
        <v>0</v>
      </c>
      <c r="U44" s="54">
        <v>0</v>
      </c>
      <c r="V44" s="54">
        <v>0</v>
      </c>
      <c r="W44" s="54">
        <v>0</v>
      </c>
      <c r="X44" s="54">
        <v>0</v>
      </c>
      <c r="Y44" s="54">
        <v>0</v>
      </c>
      <c r="Z44" s="54">
        <v>0</v>
      </c>
    </row>
    <row r="45" spans="1:26" s="111" customFormat="1" ht="78.75" x14ac:dyDescent="0.25">
      <c r="A45" s="72" t="s">
        <v>63</v>
      </c>
      <c r="B45" s="32" t="s">
        <v>64</v>
      </c>
      <c r="C45" s="74" t="s">
        <v>117</v>
      </c>
      <c r="D45" s="54">
        <v>0</v>
      </c>
      <c r="E45" s="54">
        <v>0</v>
      </c>
      <c r="F45" s="54">
        <v>0</v>
      </c>
      <c r="G45" s="54">
        <v>0</v>
      </c>
      <c r="H45" s="54">
        <v>0</v>
      </c>
      <c r="I45" s="54">
        <v>0</v>
      </c>
      <c r="J45" s="54">
        <v>0</v>
      </c>
      <c r="K45" s="54">
        <v>0</v>
      </c>
      <c r="L45" s="54">
        <v>0</v>
      </c>
      <c r="M45" s="54">
        <v>0</v>
      </c>
      <c r="N45" s="54">
        <v>0</v>
      </c>
      <c r="O45" s="54">
        <v>0</v>
      </c>
      <c r="P45" s="54">
        <v>0</v>
      </c>
      <c r="Q45" s="54">
        <v>0</v>
      </c>
      <c r="R45" s="54">
        <v>0</v>
      </c>
      <c r="S45" s="54">
        <v>0</v>
      </c>
      <c r="T45" s="54">
        <v>0</v>
      </c>
      <c r="U45" s="54">
        <v>0</v>
      </c>
      <c r="V45" s="54">
        <v>0</v>
      </c>
      <c r="W45" s="54">
        <v>0</v>
      </c>
      <c r="X45" s="54">
        <v>0</v>
      </c>
      <c r="Y45" s="54">
        <v>0</v>
      </c>
      <c r="Z45" s="54">
        <v>0</v>
      </c>
    </row>
    <row r="46" spans="1:26" s="111" customFormat="1" ht="78.75" x14ac:dyDescent="0.25">
      <c r="A46" s="72" t="s">
        <v>65</v>
      </c>
      <c r="B46" s="32" t="s">
        <v>66</v>
      </c>
      <c r="C46" s="74" t="s">
        <v>117</v>
      </c>
      <c r="D46" s="54">
        <v>0</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row>
    <row r="47" spans="1:26" s="111" customFormat="1" ht="47.25" x14ac:dyDescent="0.25">
      <c r="A47" s="72" t="s">
        <v>67</v>
      </c>
      <c r="B47" s="32" t="s">
        <v>68</v>
      </c>
      <c r="C47" s="74" t="s">
        <v>117</v>
      </c>
      <c r="D47" s="54">
        <v>0</v>
      </c>
      <c r="E47" s="54">
        <v>0</v>
      </c>
      <c r="F47" s="54">
        <v>0</v>
      </c>
      <c r="G47" s="54">
        <v>0</v>
      </c>
      <c r="H47" s="54">
        <v>0</v>
      </c>
      <c r="I47" s="54">
        <v>0</v>
      </c>
      <c r="J47" s="54">
        <v>0</v>
      </c>
      <c r="K47" s="54">
        <v>0</v>
      </c>
      <c r="L47" s="54">
        <v>0</v>
      </c>
      <c r="M47" s="54">
        <v>0</v>
      </c>
      <c r="N47" s="54">
        <v>0</v>
      </c>
      <c r="O47" s="54">
        <v>0</v>
      </c>
      <c r="P47" s="54">
        <v>0</v>
      </c>
      <c r="Q47" s="54">
        <v>0</v>
      </c>
      <c r="R47" s="54">
        <v>0</v>
      </c>
      <c r="S47" s="54">
        <v>0</v>
      </c>
      <c r="T47" s="54">
        <v>0</v>
      </c>
      <c r="U47" s="54">
        <f>U55</f>
        <v>38.619999999999997</v>
      </c>
      <c r="V47" s="54">
        <v>0</v>
      </c>
      <c r="W47" s="54">
        <v>0</v>
      </c>
      <c r="X47" s="54">
        <v>0</v>
      </c>
      <c r="Y47" s="54">
        <v>0</v>
      </c>
      <c r="Z47" s="54">
        <v>0</v>
      </c>
    </row>
    <row r="48" spans="1:26" s="111" customFormat="1" ht="78.75" x14ac:dyDescent="0.25">
      <c r="A48" s="72" t="s">
        <v>69</v>
      </c>
      <c r="B48" s="32" t="s">
        <v>70</v>
      </c>
      <c r="C48" s="74" t="s">
        <v>117</v>
      </c>
      <c r="D48" s="54">
        <v>0</v>
      </c>
      <c r="E48" s="54">
        <v>0</v>
      </c>
      <c r="F48" s="54">
        <v>0</v>
      </c>
      <c r="G48" s="54">
        <v>0</v>
      </c>
      <c r="H48" s="54">
        <v>0</v>
      </c>
      <c r="I48" s="54">
        <v>0</v>
      </c>
      <c r="J48" s="54">
        <v>0</v>
      </c>
      <c r="K48" s="54">
        <v>0</v>
      </c>
      <c r="L48" s="53">
        <v>0</v>
      </c>
      <c r="M48" s="53">
        <f>SUM(M49,M51)</f>
        <v>0</v>
      </c>
      <c r="N48" s="53">
        <f>SUM(N49,N51)</f>
        <v>0</v>
      </c>
      <c r="O48" s="54">
        <v>0</v>
      </c>
      <c r="P48" s="54">
        <v>0</v>
      </c>
      <c r="Q48" s="54">
        <v>0</v>
      </c>
      <c r="R48" s="54">
        <v>0</v>
      </c>
      <c r="S48" s="54">
        <v>0</v>
      </c>
      <c r="T48" s="54">
        <v>0</v>
      </c>
      <c r="U48" s="54">
        <v>0</v>
      </c>
      <c r="V48" s="54">
        <v>0</v>
      </c>
      <c r="W48" s="54">
        <v>0</v>
      </c>
      <c r="X48" s="54">
        <v>0</v>
      </c>
      <c r="Y48" s="54">
        <v>0</v>
      </c>
      <c r="Z48" s="54">
        <v>0</v>
      </c>
    </row>
    <row r="49" spans="1:26" s="111" customFormat="1" ht="31.5" x14ac:dyDescent="0.25">
      <c r="A49" s="72" t="s">
        <v>71</v>
      </c>
      <c r="B49" s="32" t="s">
        <v>72</v>
      </c>
      <c r="C49" s="74" t="s">
        <v>117</v>
      </c>
      <c r="D49" s="54">
        <v>0</v>
      </c>
      <c r="E49" s="54">
        <v>0</v>
      </c>
      <c r="F49" s="54">
        <v>0</v>
      </c>
      <c r="G49" s="54">
        <v>0</v>
      </c>
      <c r="H49" s="54">
        <v>0</v>
      </c>
      <c r="I49" s="54">
        <v>0</v>
      </c>
      <c r="J49" s="54">
        <v>0</v>
      </c>
      <c r="K49" s="54">
        <v>0</v>
      </c>
      <c r="L49" s="54">
        <v>0</v>
      </c>
      <c r="M49" s="53">
        <v>0</v>
      </c>
      <c r="N49" s="53">
        <v>0</v>
      </c>
      <c r="O49" s="54">
        <v>0</v>
      </c>
      <c r="P49" s="54">
        <v>0</v>
      </c>
      <c r="Q49" s="54">
        <v>0</v>
      </c>
      <c r="R49" s="54">
        <v>0</v>
      </c>
      <c r="S49" s="54">
        <v>0</v>
      </c>
      <c r="T49" s="54">
        <v>0</v>
      </c>
      <c r="U49" s="54">
        <v>0</v>
      </c>
      <c r="V49" s="54">
        <v>0</v>
      </c>
      <c r="W49" s="54">
        <v>0</v>
      </c>
      <c r="X49" s="54">
        <v>0</v>
      </c>
      <c r="Y49" s="54">
        <v>0</v>
      </c>
      <c r="Z49" s="54">
        <v>0</v>
      </c>
    </row>
    <row r="50" spans="1:26" s="111" customFormat="1" ht="31.5" x14ac:dyDescent="0.25">
      <c r="A50" s="72" t="s">
        <v>71</v>
      </c>
      <c r="B50" s="32" t="s">
        <v>494</v>
      </c>
      <c r="C50" s="76" t="s">
        <v>495</v>
      </c>
      <c r="D50" s="54">
        <v>0</v>
      </c>
      <c r="E50" s="54">
        <v>0</v>
      </c>
      <c r="F50" s="54">
        <v>0</v>
      </c>
      <c r="G50" s="54">
        <v>0</v>
      </c>
      <c r="H50" s="54">
        <v>0</v>
      </c>
      <c r="I50" s="54">
        <v>0</v>
      </c>
      <c r="J50" s="54">
        <v>0</v>
      </c>
      <c r="K50" s="54">
        <v>0</v>
      </c>
      <c r="L50" s="54" t="s">
        <v>118</v>
      </c>
      <c r="M50" s="54" t="s">
        <v>118</v>
      </c>
      <c r="N50" s="54">
        <v>0</v>
      </c>
      <c r="O50" s="54">
        <v>0</v>
      </c>
      <c r="P50" s="54">
        <v>0</v>
      </c>
      <c r="Q50" s="54">
        <v>0</v>
      </c>
      <c r="R50" s="54">
        <v>0</v>
      </c>
      <c r="S50" s="54">
        <v>0</v>
      </c>
      <c r="T50" s="54">
        <v>0</v>
      </c>
      <c r="U50" s="54">
        <v>0</v>
      </c>
      <c r="V50" s="54">
        <v>0</v>
      </c>
      <c r="W50" s="54">
        <v>0</v>
      </c>
      <c r="X50" s="54">
        <v>0</v>
      </c>
      <c r="Y50" s="54">
        <v>0</v>
      </c>
      <c r="Z50" s="54">
        <v>0</v>
      </c>
    </row>
    <row r="51" spans="1:26" s="111" customFormat="1" ht="63" x14ac:dyDescent="0.25">
      <c r="A51" s="72" t="s">
        <v>73</v>
      </c>
      <c r="B51" s="32" t="s">
        <v>74</v>
      </c>
      <c r="C51" s="76" t="s">
        <v>117</v>
      </c>
      <c r="D51" s="54">
        <v>0</v>
      </c>
      <c r="E51" s="54">
        <v>0</v>
      </c>
      <c r="F51" s="54">
        <v>0</v>
      </c>
      <c r="G51" s="54">
        <v>0</v>
      </c>
      <c r="H51" s="54">
        <v>0</v>
      </c>
      <c r="I51" s="54">
        <v>0</v>
      </c>
      <c r="J51" s="54">
        <v>0</v>
      </c>
      <c r="K51" s="54">
        <v>0</v>
      </c>
      <c r="L51" s="53">
        <v>0</v>
      </c>
      <c r="M51" s="54" t="s">
        <v>118</v>
      </c>
      <c r="N51" s="54" t="s">
        <v>118</v>
      </c>
      <c r="O51" s="54" t="s">
        <v>118</v>
      </c>
      <c r="P51" s="54" t="s">
        <v>118</v>
      </c>
      <c r="Q51" s="54" t="s">
        <v>118</v>
      </c>
      <c r="R51" s="54" t="s">
        <v>118</v>
      </c>
      <c r="S51" s="54" t="s">
        <v>118</v>
      </c>
      <c r="T51" s="54" t="s">
        <v>118</v>
      </c>
      <c r="U51" s="54">
        <v>0</v>
      </c>
      <c r="V51" s="54">
        <v>0</v>
      </c>
      <c r="W51" s="54">
        <v>0</v>
      </c>
      <c r="X51" s="54">
        <v>0</v>
      </c>
      <c r="Y51" s="54">
        <v>0</v>
      </c>
      <c r="Z51" s="54">
        <v>0</v>
      </c>
    </row>
    <row r="52" spans="1:26" s="111" customFormat="1" ht="47.25" x14ac:dyDescent="0.25">
      <c r="A52" s="72" t="s">
        <v>75</v>
      </c>
      <c r="B52" s="32" t="s">
        <v>76</v>
      </c>
      <c r="C52" s="76" t="s">
        <v>117</v>
      </c>
      <c r="D52" s="54">
        <v>0</v>
      </c>
      <c r="E52" s="54">
        <v>0</v>
      </c>
      <c r="F52" s="54">
        <v>0</v>
      </c>
      <c r="G52" s="54">
        <v>0</v>
      </c>
      <c r="H52" s="54">
        <v>0</v>
      </c>
      <c r="I52" s="54">
        <v>0</v>
      </c>
      <c r="J52" s="54">
        <v>0</v>
      </c>
      <c r="K52" s="54">
        <v>0</v>
      </c>
      <c r="L52" s="54">
        <v>0</v>
      </c>
      <c r="M52" s="53">
        <f t="shared" ref="M52" si="3">M53</f>
        <v>0</v>
      </c>
      <c r="N52" s="54">
        <v>0</v>
      </c>
      <c r="O52" s="54">
        <v>0</v>
      </c>
      <c r="P52" s="54">
        <v>0</v>
      </c>
      <c r="Q52" s="54">
        <v>0</v>
      </c>
      <c r="R52" s="54">
        <v>0</v>
      </c>
      <c r="S52" s="54">
        <v>0</v>
      </c>
      <c r="T52" s="54">
        <v>0</v>
      </c>
      <c r="U52" s="54">
        <v>0</v>
      </c>
      <c r="V52" s="54">
        <v>0</v>
      </c>
      <c r="W52" s="54">
        <v>0</v>
      </c>
      <c r="X52" s="54">
        <v>0</v>
      </c>
      <c r="Y52" s="54">
        <v>0</v>
      </c>
      <c r="Z52" s="54">
        <v>0</v>
      </c>
    </row>
    <row r="53" spans="1:26" s="111" customFormat="1" ht="31.5" x14ac:dyDescent="0.25">
      <c r="A53" s="72" t="s">
        <v>77</v>
      </c>
      <c r="B53" s="32" t="s">
        <v>78</v>
      </c>
      <c r="C53" s="74" t="s">
        <v>117</v>
      </c>
      <c r="D53" s="54">
        <v>0</v>
      </c>
      <c r="E53" s="54">
        <v>0</v>
      </c>
      <c r="F53" s="54">
        <v>0</v>
      </c>
      <c r="G53" s="54">
        <v>0</v>
      </c>
      <c r="H53" s="54">
        <v>0</v>
      </c>
      <c r="I53" s="54">
        <v>0</v>
      </c>
      <c r="J53" s="54">
        <v>0</v>
      </c>
      <c r="K53" s="54">
        <v>0</v>
      </c>
      <c r="L53" s="54">
        <v>0</v>
      </c>
      <c r="M53" s="53">
        <v>0</v>
      </c>
      <c r="N53" s="54">
        <v>0</v>
      </c>
      <c r="O53" s="54">
        <v>0</v>
      </c>
      <c r="P53" s="54">
        <v>0</v>
      </c>
      <c r="Q53" s="54">
        <v>0</v>
      </c>
      <c r="R53" s="54">
        <v>0</v>
      </c>
      <c r="S53" s="54">
        <v>0</v>
      </c>
      <c r="T53" s="54">
        <v>0</v>
      </c>
      <c r="U53" s="54">
        <v>0</v>
      </c>
      <c r="V53" s="54">
        <v>0</v>
      </c>
      <c r="W53" s="54">
        <v>0</v>
      </c>
      <c r="X53" s="54">
        <v>0</v>
      </c>
      <c r="Y53" s="54">
        <v>0</v>
      </c>
      <c r="Z53" s="54">
        <v>0</v>
      </c>
    </row>
    <row r="54" spans="1:26" s="111" customFormat="1" ht="47.25" x14ac:dyDescent="0.25">
      <c r="A54" s="72" t="s">
        <v>79</v>
      </c>
      <c r="B54" s="32" t="s">
        <v>80</v>
      </c>
      <c r="C54" s="74" t="s">
        <v>117</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row>
    <row r="55" spans="1:26" s="111" customFormat="1" ht="47.25" x14ac:dyDescent="0.25">
      <c r="A55" s="72" t="s">
        <v>81</v>
      </c>
      <c r="B55" s="32" t="s">
        <v>82</v>
      </c>
      <c r="C55" s="74" t="s">
        <v>117</v>
      </c>
      <c r="D55" s="54">
        <v>0</v>
      </c>
      <c r="E55" s="54">
        <v>0</v>
      </c>
      <c r="F55" s="54">
        <v>0</v>
      </c>
      <c r="G55" s="54">
        <v>0</v>
      </c>
      <c r="H55" s="54">
        <v>0</v>
      </c>
      <c r="I55" s="54">
        <v>0</v>
      </c>
      <c r="J55" s="54">
        <v>0</v>
      </c>
      <c r="K55" s="54">
        <v>0</v>
      </c>
      <c r="L55" s="54">
        <v>0</v>
      </c>
      <c r="M55" s="54">
        <v>0</v>
      </c>
      <c r="N55" s="54">
        <v>0</v>
      </c>
      <c r="O55" s="54">
        <v>0</v>
      </c>
      <c r="P55" s="54">
        <v>0</v>
      </c>
      <c r="Q55" s="54">
        <v>0</v>
      </c>
      <c r="R55" s="54">
        <v>0</v>
      </c>
      <c r="S55" s="54">
        <v>0</v>
      </c>
      <c r="T55" s="54">
        <v>0</v>
      </c>
      <c r="U55" s="54">
        <f>U57+U58</f>
        <v>38.619999999999997</v>
      </c>
      <c r="V55" s="54">
        <v>0</v>
      </c>
      <c r="W55" s="54">
        <v>0</v>
      </c>
      <c r="X55" s="54">
        <v>0</v>
      </c>
      <c r="Y55" s="54">
        <v>0</v>
      </c>
      <c r="Z55" s="54">
        <v>0</v>
      </c>
    </row>
    <row r="56" spans="1:26" s="111" customFormat="1" ht="47.25" x14ac:dyDescent="0.25">
      <c r="A56" s="72" t="s">
        <v>83</v>
      </c>
      <c r="B56" s="32" t="s">
        <v>84</v>
      </c>
      <c r="C56" s="74" t="s">
        <v>117</v>
      </c>
      <c r="D56" s="54">
        <v>0</v>
      </c>
      <c r="E56" s="54">
        <v>0</v>
      </c>
      <c r="F56" s="54">
        <v>0</v>
      </c>
      <c r="G56" s="54">
        <v>0</v>
      </c>
      <c r="H56" s="54">
        <v>0</v>
      </c>
      <c r="I56" s="54">
        <v>0</v>
      </c>
      <c r="J56" s="54">
        <v>0</v>
      </c>
      <c r="K56" s="54">
        <v>0</v>
      </c>
      <c r="L56" s="54">
        <v>0</v>
      </c>
      <c r="M56" s="54">
        <v>0</v>
      </c>
      <c r="N56" s="54">
        <v>0</v>
      </c>
      <c r="O56" s="54">
        <v>0</v>
      </c>
      <c r="P56" s="54">
        <v>0</v>
      </c>
      <c r="Q56" s="54">
        <v>0</v>
      </c>
      <c r="R56" s="54">
        <v>0</v>
      </c>
      <c r="S56" s="54">
        <v>0</v>
      </c>
      <c r="T56" s="54">
        <v>0</v>
      </c>
      <c r="U56" s="54">
        <f>U55</f>
        <v>38.619999999999997</v>
      </c>
      <c r="V56" s="54">
        <v>0</v>
      </c>
      <c r="W56" s="54">
        <v>0</v>
      </c>
      <c r="X56" s="54">
        <v>0</v>
      </c>
      <c r="Y56" s="54">
        <v>0</v>
      </c>
      <c r="Z56" s="54">
        <v>0</v>
      </c>
    </row>
    <row r="57" spans="1:26" s="111" customFormat="1" ht="236.25" x14ac:dyDescent="0.25">
      <c r="A57" s="72" t="s">
        <v>83</v>
      </c>
      <c r="B57" s="32" t="s">
        <v>496</v>
      </c>
      <c r="C57" s="73" t="s">
        <v>497</v>
      </c>
      <c r="D57" s="54">
        <v>0</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10.44</v>
      </c>
      <c r="V57" s="54">
        <v>0</v>
      </c>
      <c r="W57" s="54">
        <v>0</v>
      </c>
      <c r="X57" s="54">
        <v>0</v>
      </c>
      <c r="Y57" s="54">
        <v>0</v>
      </c>
      <c r="Z57" s="54">
        <v>0</v>
      </c>
    </row>
    <row r="58" spans="1:26" s="111" customFormat="1" ht="330.75" x14ac:dyDescent="0.25">
      <c r="A58" s="72" t="s">
        <v>83</v>
      </c>
      <c r="B58" s="32" t="s">
        <v>498</v>
      </c>
      <c r="C58" s="73" t="s">
        <v>499</v>
      </c>
      <c r="D58" s="54">
        <v>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28.18</v>
      </c>
      <c r="V58" s="54">
        <v>0</v>
      </c>
      <c r="W58" s="54">
        <v>0</v>
      </c>
      <c r="X58" s="54">
        <v>0</v>
      </c>
      <c r="Y58" s="54">
        <v>0</v>
      </c>
      <c r="Z58" s="54">
        <v>0</v>
      </c>
    </row>
    <row r="59" spans="1:26" s="111" customFormat="1" ht="47.25" x14ac:dyDescent="0.25">
      <c r="A59" s="72" t="s">
        <v>87</v>
      </c>
      <c r="B59" s="32" t="s">
        <v>86</v>
      </c>
      <c r="C59" s="74" t="s">
        <v>117</v>
      </c>
      <c r="D59" s="54">
        <v>0</v>
      </c>
      <c r="E59" s="54">
        <v>0</v>
      </c>
      <c r="F59" s="54">
        <v>0</v>
      </c>
      <c r="G59" s="54">
        <v>0</v>
      </c>
      <c r="H59" s="54">
        <v>0</v>
      </c>
      <c r="I59" s="54">
        <v>0</v>
      </c>
      <c r="J59" s="54">
        <v>0</v>
      </c>
      <c r="K59" s="54">
        <v>0</v>
      </c>
      <c r="L59" s="54">
        <v>0</v>
      </c>
      <c r="M59" s="54">
        <v>0</v>
      </c>
      <c r="N59" s="54">
        <v>0</v>
      </c>
      <c r="O59" s="54">
        <v>0</v>
      </c>
      <c r="P59" s="54">
        <v>0</v>
      </c>
      <c r="Q59" s="54">
        <v>0</v>
      </c>
      <c r="R59" s="54">
        <v>0</v>
      </c>
      <c r="S59" s="54">
        <v>0</v>
      </c>
      <c r="T59" s="54">
        <v>0</v>
      </c>
      <c r="U59" s="54">
        <v>0</v>
      </c>
      <c r="V59" s="54">
        <v>0</v>
      </c>
      <c r="W59" s="54">
        <v>0</v>
      </c>
      <c r="X59" s="54">
        <v>0</v>
      </c>
      <c r="Y59" s="54">
        <v>0</v>
      </c>
      <c r="Z59" s="54">
        <v>0</v>
      </c>
    </row>
    <row r="60" spans="1:26" s="111" customFormat="1" ht="31.5" x14ac:dyDescent="0.25">
      <c r="A60" s="72" t="s">
        <v>87</v>
      </c>
      <c r="B60" s="32" t="s">
        <v>88</v>
      </c>
      <c r="C60" s="74" t="s">
        <v>117</v>
      </c>
      <c r="D60" s="54">
        <v>0</v>
      </c>
      <c r="E60" s="54">
        <v>0</v>
      </c>
      <c r="F60" s="54">
        <v>0</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row>
    <row r="61" spans="1:26" s="111" customFormat="1" ht="47.25" x14ac:dyDescent="0.25">
      <c r="A61" s="72" t="s">
        <v>89</v>
      </c>
      <c r="B61" s="32" t="s">
        <v>90</v>
      </c>
      <c r="C61" s="74" t="s">
        <v>117</v>
      </c>
      <c r="D61" s="54">
        <v>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row>
    <row r="62" spans="1:26" s="111" customFormat="1" ht="63" x14ac:dyDescent="0.25">
      <c r="A62" s="72" t="s">
        <v>91</v>
      </c>
      <c r="B62" s="32" t="s">
        <v>92</v>
      </c>
      <c r="C62" s="74" t="s">
        <v>117</v>
      </c>
      <c r="D62" s="54">
        <v>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row>
    <row r="63" spans="1:26" s="111" customFormat="1" ht="63" x14ac:dyDescent="0.25">
      <c r="A63" s="72" t="s">
        <v>93</v>
      </c>
      <c r="B63" s="32" t="s">
        <v>94</v>
      </c>
      <c r="C63" s="74" t="s">
        <v>117</v>
      </c>
      <c r="D63" s="54">
        <v>0</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row>
    <row r="64" spans="1:26" s="111" customFormat="1" ht="47.25" x14ac:dyDescent="0.25">
      <c r="A64" s="72" t="s">
        <v>95</v>
      </c>
      <c r="B64" s="32" t="s">
        <v>96</v>
      </c>
      <c r="C64" s="74" t="s">
        <v>117</v>
      </c>
      <c r="D64" s="54">
        <v>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row>
    <row r="65" spans="1:26" s="111" customFormat="1" ht="63" x14ac:dyDescent="0.25">
      <c r="A65" s="72" t="s">
        <v>97</v>
      </c>
      <c r="B65" s="32" t="s">
        <v>98</v>
      </c>
      <c r="C65" s="74" t="s">
        <v>117</v>
      </c>
      <c r="D65" s="54">
        <v>0</v>
      </c>
      <c r="E65" s="54">
        <v>0</v>
      </c>
      <c r="F65" s="54">
        <v>0</v>
      </c>
      <c r="G65" s="54">
        <v>0</v>
      </c>
      <c r="H65" s="54">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row>
    <row r="66" spans="1:26" s="111" customFormat="1" ht="63" x14ac:dyDescent="0.25">
      <c r="A66" s="72" t="s">
        <v>99</v>
      </c>
      <c r="B66" s="32" t="s">
        <v>100</v>
      </c>
      <c r="C66" s="74" t="s">
        <v>117</v>
      </c>
      <c r="D66" s="54">
        <v>0</v>
      </c>
      <c r="E66" s="54">
        <v>0</v>
      </c>
      <c r="F66" s="54">
        <v>0</v>
      </c>
      <c r="G66" s="54">
        <v>0</v>
      </c>
      <c r="H66" s="54">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row>
    <row r="67" spans="1:26" s="111" customFormat="1" ht="31.5" x14ac:dyDescent="0.25">
      <c r="A67" s="72" t="s">
        <v>101</v>
      </c>
      <c r="B67" s="114" t="s">
        <v>102</v>
      </c>
      <c r="C67" s="74" t="s">
        <v>117</v>
      </c>
      <c r="D67" s="54">
        <v>0</v>
      </c>
      <c r="E67" s="54">
        <v>0</v>
      </c>
      <c r="F67" s="54">
        <v>0</v>
      </c>
      <c r="G67" s="54">
        <v>0</v>
      </c>
      <c r="H67" s="54">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row>
    <row r="68" spans="1:26" s="111" customFormat="1" ht="47.25" x14ac:dyDescent="0.25">
      <c r="A68" s="72" t="s">
        <v>103</v>
      </c>
      <c r="B68" s="32" t="s">
        <v>104</v>
      </c>
      <c r="C68" s="74" t="s">
        <v>117</v>
      </c>
      <c r="D68" s="54">
        <v>0</v>
      </c>
      <c r="E68" s="54">
        <v>0</v>
      </c>
      <c r="F68" s="54">
        <v>0</v>
      </c>
      <c r="G68" s="54">
        <v>0</v>
      </c>
      <c r="H68" s="54">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row>
    <row r="69" spans="1:26" s="111" customFormat="1" ht="63" x14ac:dyDescent="0.25">
      <c r="A69" s="72" t="s">
        <v>105</v>
      </c>
      <c r="B69" s="32" t="s">
        <v>106</v>
      </c>
      <c r="C69" s="74" t="s">
        <v>117</v>
      </c>
      <c r="D69" s="54">
        <v>0</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row>
    <row r="70" spans="1:26" ht="63" x14ac:dyDescent="0.2">
      <c r="A70" s="72" t="s">
        <v>107</v>
      </c>
      <c r="B70" s="32" t="s">
        <v>108</v>
      </c>
      <c r="C70" s="74" t="s">
        <v>117</v>
      </c>
      <c r="D70" s="54">
        <v>0</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row>
    <row r="71" spans="1:26" ht="63" x14ac:dyDescent="0.2">
      <c r="A71" s="72" t="s">
        <v>109</v>
      </c>
      <c r="B71" s="32" t="s">
        <v>110</v>
      </c>
      <c r="C71" s="74" t="s">
        <v>117</v>
      </c>
      <c r="D71" s="54">
        <v>0</v>
      </c>
      <c r="E71" s="54">
        <v>0</v>
      </c>
      <c r="F71" s="54">
        <v>0</v>
      </c>
      <c r="G71" s="54">
        <v>0</v>
      </c>
      <c r="H71" s="54">
        <v>0</v>
      </c>
      <c r="I71" s="54">
        <v>0</v>
      </c>
      <c r="J71" s="54">
        <v>0</v>
      </c>
      <c r="K71" s="54">
        <v>0</v>
      </c>
      <c r="L71" s="54">
        <v>0</v>
      </c>
      <c r="M71" s="54">
        <v>0</v>
      </c>
      <c r="N71" s="54">
        <v>0</v>
      </c>
      <c r="O71" s="54">
        <v>0</v>
      </c>
      <c r="P71" s="54">
        <v>0</v>
      </c>
      <c r="Q71" s="54">
        <v>0</v>
      </c>
      <c r="R71" s="54">
        <v>0</v>
      </c>
      <c r="S71" s="54">
        <v>0</v>
      </c>
      <c r="T71" s="54">
        <v>0</v>
      </c>
      <c r="U71" s="54">
        <v>0</v>
      </c>
      <c r="V71" s="54">
        <v>0</v>
      </c>
      <c r="W71" s="54">
        <v>0</v>
      </c>
      <c r="X71" s="54">
        <v>0</v>
      </c>
      <c r="Y71" s="54">
        <v>0</v>
      </c>
      <c r="Z71" s="54">
        <v>0</v>
      </c>
    </row>
    <row r="72" spans="1:26" ht="47.25" x14ac:dyDescent="0.2">
      <c r="A72" s="72" t="s">
        <v>111</v>
      </c>
      <c r="B72" s="32" t="s">
        <v>112</v>
      </c>
      <c r="C72" s="74" t="s">
        <v>117</v>
      </c>
      <c r="D72" s="54">
        <v>0</v>
      </c>
      <c r="E72" s="54">
        <v>0</v>
      </c>
      <c r="F72" s="54">
        <v>0</v>
      </c>
      <c r="G72" s="54">
        <v>0</v>
      </c>
      <c r="H72" s="54">
        <v>0</v>
      </c>
      <c r="I72" s="54">
        <v>0</v>
      </c>
      <c r="J72" s="54">
        <f>J73</f>
        <v>0</v>
      </c>
      <c r="K72" s="54">
        <v>0</v>
      </c>
      <c r="L72" s="54">
        <v>0</v>
      </c>
      <c r="M72" s="54">
        <v>0</v>
      </c>
      <c r="N72" s="54">
        <v>0</v>
      </c>
      <c r="O72" s="54">
        <v>0</v>
      </c>
      <c r="P72" s="54">
        <v>0</v>
      </c>
      <c r="Q72" s="54">
        <v>0</v>
      </c>
      <c r="R72" s="54">
        <v>0</v>
      </c>
      <c r="S72" s="54">
        <v>0</v>
      </c>
      <c r="T72" s="54">
        <v>0</v>
      </c>
      <c r="U72" s="54">
        <v>0</v>
      </c>
      <c r="V72" s="54">
        <v>0</v>
      </c>
      <c r="W72" s="54">
        <v>0</v>
      </c>
      <c r="X72" s="54">
        <v>0</v>
      </c>
      <c r="Y72" s="54">
        <v>0</v>
      </c>
      <c r="Z72" s="54">
        <v>0</v>
      </c>
    </row>
    <row r="73" spans="1:26" ht="63" x14ac:dyDescent="0.2">
      <c r="A73" s="72" t="s">
        <v>111</v>
      </c>
      <c r="B73" s="32" t="s">
        <v>500</v>
      </c>
      <c r="C73" s="73" t="s">
        <v>501</v>
      </c>
      <c r="D73" s="54">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row>
    <row r="74" spans="1:26" ht="47.25" x14ac:dyDescent="0.2">
      <c r="A74" s="72" t="s">
        <v>113</v>
      </c>
      <c r="B74" s="32" t="s">
        <v>114</v>
      </c>
      <c r="C74" s="74" t="s">
        <v>117</v>
      </c>
      <c r="D74" s="54">
        <v>0</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0</v>
      </c>
    </row>
    <row r="75" spans="1:26" ht="31.5" x14ac:dyDescent="0.2">
      <c r="A75" s="72" t="s">
        <v>115</v>
      </c>
      <c r="B75" s="32" t="s">
        <v>116</v>
      </c>
      <c r="C75" s="74" t="s">
        <v>117</v>
      </c>
      <c r="D75" s="54">
        <v>0</v>
      </c>
      <c r="E75" s="54">
        <v>0</v>
      </c>
      <c r="F75" s="54">
        <v>0</v>
      </c>
      <c r="G75" s="54">
        <v>0</v>
      </c>
      <c r="H75" s="54">
        <v>0</v>
      </c>
      <c r="I75" s="54">
        <v>0</v>
      </c>
      <c r="J75" s="54">
        <v>0</v>
      </c>
      <c r="K75" s="54">
        <v>0</v>
      </c>
      <c r="L75" s="54">
        <v>0</v>
      </c>
      <c r="M75" s="54">
        <v>0</v>
      </c>
      <c r="N75" s="54">
        <v>0</v>
      </c>
      <c r="O75" s="54">
        <v>0</v>
      </c>
      <c r="P75" s="54">
        <v>0</v>
      </c>
      <c r="Q75" s="54">
        <v>0</v>
      </c>
      <c r="R75" s="54">
        <v>0</v>
      </c>
      <c r="S75" s="54">
        <v>0</v>
      </c>
      <c r="T75" s="54">
        <v>0</v>
      </c>
      <c r="U75" s="54">
        <v>0</v>
      </c>
      <c r="V75" s="54">
        <v>0</v>
      </c>
      <c r="W75" s="54">
        <v>0</v>
      </c>
      <c r="X75" s="54">
        <v>0</v>
      </c>
      <c r="Y75" s="54">
        <f>Y78</f>
        <v>16.239999999999998</v>
      </c>
      <c r="Z75" s="54">
        <v>0</v>
      </c>
    </row>
    <row r="76" spans="1:26" ht="110.25" x14ac:dyDescent="0.2">
      <c r="A76" s="72" t="s">
        <v>115</v>
      </c>
      <c r="B76" s="32" t="s">
        <v>502</v>
      </c>
      <c r="C76" s="73" t="s">
        <v>503</v>
      </c>
      <c r="D76" s="54">
        <v>0</v>
      </c>
      <c r="E76" s="54">
        <v>0</v>
      </c>
      <c r="F76" s="54">
        <v>0</v>
      </c>
      <c r="G76" s="54">
        <v>0</v>
      </c>
      <c r="H76" s="54">
        <v>0</v>
      </c>
      <c r="I76" s="54">
        <v>0</v>
      </c>
      <c r="J76" s="54">
        <v>0</v>
      </c>
      <c r="K76" s="54">
        <v>0</v>
      </c>
      <c r="L76" s="54">
        <v>0</v>
      </c>
      <c r="M76" s="54">
        <v>0</v>
      </c>
      <c r="N76" s="54">
        <v>0</v>
      </c>
      <c r="O76" s="54">
        <v>0</v>
      </c>
      <c r="P76" s="54">
        <v>0</v>
      </c>
      <c r="Q76" s="54">
        <v>0</v>
      </c>
      <c r="R76" s="54">
        <v>0</v>
      </c>
      <c r="S76" s="54">
        <v>0</v>
      </c>
      <c r="T76" s="54">
        <v>0</v>
      </c>
      <c r="U76" s="54">
        <v>0</v>
      </c>
      <c r="V76" s="54">
        <v>0</v>
      </c>
      <c r="W76" s="54">
        <v>0</v>
      </c>
      <c r="X76" s="54">
        <v>0</v>
      </c>
      <c r="Y76" s="54">
        <v>0</v>
      </c>
      <c r="Z76" s="54">
        <v>0</v>
      </c>
    </row>
    <row r="77" spans="1:26" ht="126" x14ac:dyDescent="0.2">
      <c r="A77" s="72" t="s">
        <v>115</v>
      </c>
      <c r="B77" s="32" t="s">
        <v>504</v>
      </c>
      <c r="C77" s="73" t="s">
        <v>505</v>
      </c>
      <c r="D77" s="54">
        <v>0</v>
      </c>
      <c r="E77" s="54">
        <v>0</v>
      </c>
      <c r="F77" s="54">
        <v>0</v>
      </c>
      <c r="G77" s="54">
        <v>0</v>
      </c>
      <c r="H77" s="54">
        <v>0</v>
      </c>
      <c r="I77" s="54">
        <v>0</v>
      </c>
      <c r="J77" s="54">
        <v>0</v>
      </c>
      <c r="K77" s="54">
        <v>0</v>
      </c>
      <c r="L77" s="54">
        <v>0</v>
      </c>
      <c r="M77" s="54">
        <v>0</v>
      </c>
      <c r="N77" s="54">
        <v>0</v>
      </c>
      <c r="O77" s="54">
        <v>0</v>
      </c>
      <c r="P77" s="54">
        <v>0</v>
      </c>
      <c r="Q77" s="54">
        <v>0</v>
      </c>
      <c r="R77" s="54">
        <v>0</v>
      </c>
      <c r="S77" s="54">
        <v>0</v>
      </c>
      <c r="T77" s="54">
        <v>0</v>
      </c>
      <c r="U77" s="54">
        <v>0</v>
      </c>
      <c r="V77" s="54">
        <v>0</v>
      </c>
      <c r="W77" s="54">
        <v>0</v>
      </c>
      <c r="X77" s="54">
        <v>0</v>
      </c>
      <c r="Y77" s="54">
        <v>0</v>
      </c>
      <c r="Z77" s="54">
        <v>0</v>
      </c>
    </row>
    <row r="78" spans="1:26" ht="47.25" x14ac:dyDescent="0.2">
      <c r="A78" s="72" t="s">
        <v>115</v>
      </c>
      <c r="B78" s="32" t="s">
        <v>506</v>
      </c>
      <c r="C78" s="73" t="s">
        <v>507</v>
      </c>
      <c r="D78" s="54">
        <v>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16.239999999999998</v>
      </c>
      <c r="Z78" s="54">
        <v>0</v>
      </c>
    </row>
  </sheetData>
  <mergeCells count="18">
    <mergeCell ref="N2:O2"/>
    <mergeCell ref="A10:Z10"/>
    <mergeCell ref="A11:Z11"/>
    <mergeCell ref="A12:Z12"/>
    <mergeCell ref="W2:Z2"/>
    <mergeCell ref="A14:Z14"/>
    <mergeCell ref="X18:Y18"/>
    <mergeCell ref="A16:Z16"/>
    <mergeCell ref="A17:A19"/>
    <mergeCell ref="B17:B19"/>
    <mergeCell ref="C17:C19"/>
    <mergeCell ref="D17:Z17"/>
    <mergeCell ref="L18:O18"/>
    <mergeCell ref="P18:R18"/>
    <mergeCell ref="S18:T18"/>
    <mergeCell ref="U18:W18"/>
    <mergeCell ref="A15:Z15"/>
    <mergeCell ref="D18:K18"/>
  </mergeCells>
  <phoneticPr fontId="21" type="noConversion"/>
  <printOptions horizontalCentered="1"/>
  <pageMargins left="0.70866141732283472" right="0.70866141732283472" top="0.74803149606299213" bottom="0.74803149606299213" header="0.31496062992125984" footer="0.31496062992125984"/>
  <pageSetup paperSize="8" scale="2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8"/>
  <sheetViews>
    <sheetView view="pageBreakPreview" topLeftCell="A67" zoomScale="70" zoomScaleNormal="70" zoomScaleSheetLayoutView="70" workbookViewId="0">
      <selection activeCell="A28" sqref="A28:XFD28"/>
    </sheetView>
  </sheetViews>
  <sheetFormatPr defaultColWidth="9.140625" defaultRowHeight="12" x14ac:dyDescent="0.2"/>
  <cols>
    <col min="1" max="1" width="11.140625" style="9" customWidth="1"/>
    <col min="2" max="2" width="42.42578125" style="9" customWidth="1"/>
    <col min="3" max="3" width="23" style="9" customWidth="1"/>
    <col min="4" max="5" width="18.85546875" style="9" customWidth="1"/>
    <col min="6" max="8" width="19.140625" style="9" customWidth="1"/>
    <col min="9" max="11" width="12.5703125" style="9" customWidth="1"/>
    <col min="12" max="15" width="11.28515625" style="9" customWidth="1"/>
    <col min="16" max="16" width="11" style="9" customWidth="1"/>
    <col min="17" max="17" width="11.28515625" style="9" customWidth="1"/>
    <col min="18" max="18" width="14.140625" style="9" customWidth="1"/>
    <col min="19" max="19" width="24.28515625" style="9" customWidth="1"/>
    <col min="20" max="20" width="25.85546875" style="9" customWidth="1"/>
    <col min="21" max="21" width="19.28515625" style="9" customWidth="1"/>
    <col min="22" max="22" width="20.5703125" style="9" customWidth="1"/>
    <col min="23" max="23" width="20" style="9" customWidth="1"/>
    <col min="24" max="24" width="22" style="9" customWidth="1"/>
    <col min="25" max="25" width="21.42578125" style="9" customWidth="1"/>
    <col min="26" max="26" width="29.42578125" style="9" customWidth="1"/>
    <col min="27" max="16384" width="9.140625" style="9"/>
  </cols>
  <sheetData>
    <row r="1" spans="1:39" ht="15" x14ac:dyDescent="0.2">
      <c r="W1" s="50" t="s">
        <v>515</v>
      </c>
      <c r="Y1" s="50"/>
      <c r="AA1" s="50"/>
    </row>
    <row r="2" spans="1:39" ht="15" customHeight="1" x14ac:dyDescent="0.25">
      <c r="L2" s="126"/>
      <c r="M2" s="126"/>
      <c r="N2" s="161"/>
      <c r="O2" s="161"/>
      <c r="W2" s="151" t="str">
        <f>'3.3'!W2</f>
        <v>к распоряжению комитета по топливно-энергетическому комплексу Ленинградской области</v>
      </c>
      <c r="X2" s="151"/>
      <c r="Y2" s="151"/>
      <c r="Z2" s="151"/>
      <c r="AA2" s="49"/>
    </row>
    <row r="3" spans="1:39" ht="15" customHeight="1" x14ac:dyDescent="0.25">
      <c r="L3" s="126"/>
      <c r="M3" s="126"/>
      <c r="N3" s="126"/>
      <c r="O3" s="126"/>
      <c r="W3" s="125"/>
      <c r="X3" s="125"/>
      <c r="Y3" s="125"/>
      <c r="Z3" s="125"/>
      <c r="AA3" s="49"/>
    </row>
    <row r="4" spans="1:39" ht="15" customHeight="1" x14ac:dyDescent="0.25">
      <c r="L4" s="126"/>
      <c r="M4" s="126"/>
      <c r="N4" s="126"/>
      <c r="O4" s="126"/>
      <c r="W4" s="125"/>
      <c r="X4" s="125"/>
      <c r="Y4" s="125"/>
      <c r="Z4" s="125"/>
      <c r="AA4" s="49"/>
    </row>
    <row r="5" spans="1:39" ht="15" customHeight="1" x14ac:dyDescent="0.25">
      <c r="L5" s="126"/>
      <c r="M5" s="126"/>
      <c r="N5" s="126"/>
      <c r="O5" s="126"/>
      <c r="W5" s="125"/>
      <c r="X5" s="125"/>
      <c r="Y5" s="125"/>
      <c r="Z5" s="125"/>
      <c r="AA5" s="49"/>
    </row>
    <row r="6" spans="1:39" ht="15" customHeight="1" x14ac:dyDescent="0.25">
      <c r="L6" s="126"/>
      <c r="M6" s="126"/>
      <c r="N6" s="126"/>
      <c r="O6" s="126"/>
      <c r="W6" s="125"/>
      <c r="X6" s="125"/>
      <c r="Y6" s="125"/>
      <c r="Z6" s="125"/>
      <c r="AA6" s="49"/>
    </row>
    <row r="7" spans="1:39" ht="15" customHeight="1" x14ac:dyDescent="0.25">
      <c r="L7" s="126"/>
      <c r="M7" s="126"/>
      <c r="N7" s="126"/>
      <c r="O7" s="126"/>
      <c r="W7" s="125"/>
      <c r="X7" s="125"/>
      <c r="Y7" s="125"/>
      <c r="Z7" s="125"/>
      <c r="AA7" s="49"/>
    </row>
    <row r="8" spans="1:39" ht="15" customHeight="1" x14ac:dyDescent="0.25">
      <c r="L8" s="126"/>
      <c r="M8" s="126"/>
      <c r="N8" s="126"/>
      <c r="O8" s="126"/>
      <c r="W8" s="125"/>
      <c r="X8" s="125"/>
      <c r="Y8" s="125"/>
      <c r="Z8" s="125"/>
      <c r="AA8" s="49"/>
    </row>
    <row r="9" spans="1:39" ht="15.75" x14ac:dyDescent="0.25">
      <c r="L9" s="126"/>
      <c r="M9" s="126"/>
      <c r="N9" s="126"/>
      <c r="O9" s="126"/>
      <c r="X9" s="49"/>
      <c r="Z9" s="49"/>
      <c r="AA9" s="49"/>
    </row>
    <row r="10" spans="1:39" ht="18.75" x14ac:dyDescent="0.2">
      <c r="A10" s="142" t="s">
        <v>0</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39" ht="18.75" x14ac:dyDescent="0.2">
      <c r="A11" s="142" t="s">
        <v>135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39" ht="18.75" x14ac:dyDescent="0.3">
      <c r="A12" s="162" t="s">
        <v>429</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39" ht="15.75" customHeight="1" x14ac:dyDescent="0.2"/>
    <row r="14" spans="1:39" ht="21.75" customHeight="1" x14ac:dyDescent="0.2">
      <c r="A14" s="142" t="s">
        <v>488</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39" ht="15.75" customHeight="1" x14ac:dyDescent="0.2">
      <c r="A15" s="143"/>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39" s="105" customFormat="1" ht="15.75" customHeight="1" x14ac:dyDescent="0.3">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7"/>
      <c r="AB16" s="7"/>
      <c r="AC16" s="7"/>
      <c r="AD16" s="7"/>
      <c r="AE16" s="7"/>
      <c r="AF16" s="7"/>
      <c r="AG16" s="7"/>
      <c r="AH16" s="7"/>
      <c r="AI16" s="7"/>
      <c r="AJ16" s="7"/>
      <c r="AK16" s="7"/>
      <c r="AL16" s="7"/>
      <c r="AM16" s="7"/>
    </row>
    <row r="17" spans="1:26" s="106" customFormat="1" ht="33.75" customHeight="1" x14ac:dyDescent="0.2">
      <c r="A17" s="156" t="s">
        <v>2</v>
      </c>
      <c r="B17" s="156" t="s">
        <v>120</v>
      </c>
      <c r="C17" s="156" t="s">
        <v>121</v>
      </c>
      <c r="D17" s="156" t="s">
        <v>136</v>
      </c>
      <c r="E17" s="156"/>
      <c r="F17" s="156"/>
      <c r="G17" s="156"/>
      <c r="H17" s="156"/>
      <c r="I17" s="156"/>
      <c r="J17" s="156"/>
      <c r="K17" s="156"/>
      <c r="L17" s="156"/>
      <c r="M17" s="156"/>
      <c r="N17" s="156"/>
      <c r="O17" s="156"/>
      <c r="P17" s="156"/>
      <c r="Q17" s="156"/>
      <c r="R17" s="156"/>
      <c r="S17" s="156"/>
      <c r="T17" s="156"/>
      <c r="U17" s="156"/>
      <c r="V17" s="156"/>
      <c r="W17" s="156"/>
      <c r="X17" s="156"/>
      <c r="Y17" s="156"/>
      <c r="Z17" s="156"/>
    </row>
    <row r="18" spans="1:26" ht="99.75" customHeight="1" x14ac:dyDescent="0.2">
      <c r="A18" s="156"/>
      <c r="B18" s="156"/>
      <c r="C18" s="156"/>
      <c r="D18" s="158" t="s">
        <v>137</v>
      </c>
      <c r="E18" s="159"/>
      <c r="F18" s="159"/>
      <c r="G18" s="159"/>
      <c r="H18" s="159"/>
      <c r="I18" s="159"/>
      <c r="J18" s="159"/>
      <c r="K18" s="160"/>
      <c r="L18" s="156" t="s">
        <v>138</v>
      </c>
      <c r="M18" s="156"/>
      <c r="N18" s="156"/>
      <c r="O18" s="156"/>
      <c r="P18" s="156" t="s">
        <v>139</v>
      </c>
      <c r="Q18" s="156"/>
      <c r="R18" s="156"/>
      <c r="S18" s="156" t="s">
        <v>140</v>
      </c>
      <c r="T18" s="156"/>
      <c r="U18" s="156" t="s">
        <v>141</v>
      </c>
      <c r="V18" s="156"/>
      <c r="W18" s="156"/>
      <c r="X18" s="156" t="s">
        <v>142</v>
      </c>
      <c r="Y18" s="156"/>
      <c r="Z18" s="73" t="s">
        <v>143</v>
      </c>
    </row>
    <row r="19" spans="1:26" ht="191.25" x14ac:dyDescent="0.2">
      <c r="A19" s="156"/>
      <c r="B19" s="156"/>
      <c r="C19" s="156"/>
      <c r="D19" s="107" t="s">
        <v>144</v>
      </c>
      <c r="E19" s="107" t="s">
        <v>145</v>
      </c>
      <c r="F19" s="108" t="s">
        <v>509</v>
      </c>
      <c r="G19" s="108" t="s">
        <v>146</v>
      </c>
      <c r="H19" s="108" t="s">
        <v>147</v>
      </c>
      <c r="I19" s="108" t="s">
        <v>148</v>
      </c>
      <c r="J19" s="108" t="s">
        <v>510</v>
      </c>
      <c r="K19" s="107" t="s">
        <v>149</v>
      </c>
      <c r="L19" s="101" t="s">
        <v>150</v>
      </c>
      <c r="M19" s="101" t="s">
        <v>151</v>
      </c>
      <c r="N19" s="101" t="s">
        <v>152</v>
      </c>
      <c r="O19" s="101" t="s">
        <v>153</v>
      </c>
      <c r="P19" s="101" t="s">
        <v>154</v>
      </c>
      <c r="Q19" s="101" t="s">
        <v>155</v>
      </c>
      <c r="R19" s="101" t="s">
        <v>156</v>
      </c>
      <c r="S19" s="101" t="s">
        <v>157</v>
      </c>
      <c r="T19" s="101" t="s">
        <v>158</v>
      </c>
      <c r="U19" s="101" t="s">
        <v>159</v>
      </c>
      <c r="V19" s="101" t="s">
        <v>160</v>
      </c>
      <c r="W19" s="101" t="s">
        <v>161</v>
      </c>
      <c r="X19" s="101" t="s">
        <v>162</v>
      </c>
      <c r="Y19" s="101" t="s">
        <v>163</v>
      </c>
      <c r="Z19" s="101" t="s">
        <v>164</v>
      </c>
    </row>
    <row r="20" spans="1:26" s="111" customFormat="1" ht="15.75" x14ac:dyDescent="0.25">
      <c r="A20" s="76">
        <v>1</v>
      </c>
      <c r="B20" s="113">
        <v>2</v>
      </c>
      <c r="C20" s="76">
        <v>3</v>
      </c>
      <c r="D20" s="110" t="s">
        <v>165</v>
      </c>
      <c r="E20" s="110" t="s">
        <v>166</v>
      </c>
      <c r="F20" s="110" t="s">
        <v>168</v>
      </c>
      <c r="G20" s="110" t="s">
        <v>167</v>
      </c>
      <c r="H20" s="110" t="s">
        <v>169</v>
      </c>
      <c r="I20" s="110" t="s">
        <v>170</v>
      </c>
      <c r="J20" s="110" t="s">
        <v>511</v>
      </c>
      <c r="K20" s="110" t="s">
        <v>512</v>
      </c>
      <c r="L20" s="110" t="s">
        <v>171</v>
      </c>
      <c r="M20" s="110" t="s">
        <v>172</v>
      </c>
      <c r="N20" s="110" t="s">
        <v>174</v>
      </c>
      <c r="O20" s="110" t="s">
        <v>173</v>
      </c>
      <c r="P20" s="110" t="s">
        <v>175</v>
      </c>
      <c r="Q20" s="110" t="s">
        <v>176</v>
      </c>
      <c r="R20" s="110" t="s">
        <v>177</v>
      </c>
      <c r="S20" s="110" t="s">
        <v>178</v>
      </c>
      <c r="T20" s="110" t="s">
        <v>179</v>
      </c>
      <c r="U20" s="110" t="s">
        <v>180</v>
      </c>
      <c r="V20" s="110" t="s">
        <v>181</v>
      </c>
      <c r="W20" s="110" t="s">
        <v>182</v>
      </c>
      <c r="X20" s="110" t="s">
        <v>183</v>
      </c>
      <c r="Y20" s="110" t="s">
        <v>184</v>
      </c>
      <c r="Z20" s="110" t="s">
        <v>185</v>
      </c>
    </row>
    <row r="21" spans="1:26" s="111" customFormat="1" ht="31.5" x14ac:dyDescent="0.25">
      <c r="A21" s="72" t="s">
        <v>21</v>
      </c>
      <c r="B21" s="32" t="s">
        <v>22</v>
      </c>
      <c r="C21" s="74" t="s">
        <v>117</v>
      </c>
      <c r="D21" s="54">
        <v>0</v>
      </c>
      <c r="E21" s="54">
        <v>0</v>
      </c>
      <c r="F21" s="54">
        <f>F25</f>
        <v>0</v>
      </c>
      <c r="G21" s="54">
        <v>0</v>
      </c>
      <c r="H21" s="54">
        <v>0</v>
      </c>
      <c r="I21" s="54">
        <v>0</v>
      </c>
      <c r="J21" s="54">
        <f>J25</f>
        <v>0</v>
      </c>
      <c r="K21" s="54">
        <v>0</v>
      </c>
      <c r="L21" s="54">
        <f>SUM(L23:L27)</f>
        <v>0</v>
      </c>
      <c r="M21" s="54">
        <f t="shared" ref="M21:Y21" si="0">SUM(M23:M27)</f>
        <v>0</v>
      </c>
      <c r="N21" s="54">
        <f t="shared" si="0"/>
        <v>0</v>
      </c>
      <c r="O21" s="54">
        <v>0</v>
      </c>
      <c r="P21" s="54">
        <v>0</v>
      </c>
      <c r="Q21" s="54">
        <v>0</v>
      </c>
      <c r="R21" s="54">
        <v>0</v>
      </c>
      <c r="S21" s="54">
        <v>0</v>
      </c>
      <c r="T21" s="54">
        <v>0</v>
      </c>
      <c r="U21" s="54">
        <f>U55</f>
        <v>49.698890112222159</v>
      </c>
      <c r="V21" s="54">
        <v>0</v>
      </c>
      <c r="W21" s="54">
        <v>0</v>
      </c>
      <c r="X21" s="54">
        <v>0</v>
      </c>
      <c r="Y21" s="54">
        <f t="shared" si="0"/>
        <v>4.4166120000000006</v>
      </c>
      <c r="Z21" s="54">
        <v>0</v>
      </c>
    </row>
    <row r="22" spans="1:26" s="111" customFormat="1" ht="15.75" x14ac:dyDescent="0.25">
      <c r="A22" s="72" t="s">
        <v>23</v>
      </c>
      <c r="B22" s="32" t="s">
        <v>24</v>
      </c>
      <c r="C22" s="74" t="s">
        <v>117</v>
      </c>
      <c r="D22" s="54">
        <v>0</v>
      </c>
      <c r="E22" s="54">
        <v>0</v>
      </c>
      <c r="F22" s="54">
        <v>0</v>
      </c>
      <c r="G22" s="54">
        <v>0</v>
      </c>
      <c r="H22" s="54">
        <v>0</v>
      </c>
      <c r="I22" s="54">
        <v>0</v>
      </c>
      <c r="J22" s="54">
        <v>0</v>
      </c>
      <c r="K22" s="54">
        <v>0</v>
      </c>
      <c r="L22" s="54">
        <v>0</v>
      </c>
      <c r="M22" s="54">
        <v>0</v>
      </c>
      <c r="N22" s="54">
        <v>0</v>
      </c>
      <c r="O22" s="54">
        <v>0</v>
      </c>
      <c r="P22" s="54">
        <v>0</v>
      </c>
      <c r="Q22" s="54">
        <v>0</v>
      </c>
      <c r="R22" s="54">
        <v>0</v>
      </c>
      <c r="S22" s="54">
        <v>0</v>
      </c>
      <c r="T22" s="54">
        <v>0</v>
      </c>
      <c r="U22" s="54">
        <v>0</v>
      </c>
      <c r="V22" s="54">
        <v>0</v>
      </c>
      <c r="W22" s="54">
        <v>0</v>
      </c>
      <c r="X22" s="54">
        <v>0</v>
      </c>
      <c r="Y22" s="54">
        <v>0</v>
      </c>
      <c r="Z22" s="54">
        <v>0</v>
      </c>
    </row>
    <row r="23" spans="1:26" s="111" customFormat="1" ht="31.5" x14ac:dyDescent="0.25">
      <c r="A23" s="72" t="s">
        <v>25</v>
      </c>
      <c r="B23" s="32" t="s">
        <v>26</v>
      </c>
      <c r="C23" s="74" t="s">
        <v>117</v>
      </c>
      <c r="D23" s="54">
        <v>0</v>
      </c>
      <c r="E23" s="54">
        <v>0</v>
      </c>
      <c r="F23" s="54">
        <v>0</v>
      </c>
      <c r="G23" s="54">
        <v>0</v>
      </c>
      <c r="H23" s="54">
        <v>0</v>
      </c>
      <c r="I23" s="54">
        <v>0</v>
      </c>
      <c r="J23" s="54">
        <v>0</v>
      </c>
      <c r="K23" s="54">
        <v>0</v>
      </c>
      <c r="L23" s="54">
        <f>SUM(L47)</f>
        <v>0</v>
      </c>
      <c r="M23" s="54">
        <f t="shared" ref="M23:Y23" si="1">SUM(M47)</f>
        <v>0</v>
      </c>
      <c r="N23" s="54">
        <f t="shared" si="1"/>
        <v>0</v>
      </c>
      <c r="O23" s="54">
        <v>0</v>
      </c>
      <c r="P23" s="54">
        <v>0</v>
      </c>
      <c r="Q23" s="54">
        <v>0</v>
      </c>
      <c r="R23" s="54">
        <v>0</v>
      </c>
      <c r="S23" s="54">
        <v>0</v>
      </c>
      <c r="T23" s="54">
        <v>0</v>
      </c>
      <c r="U23" s="54">
        <f>U21</f>
        <v>49.698890112222159</v>
      </c>
      <c r="V23" s="54">
        <v>0</v>
      </c>
      <c r="W23" s="54">
        <v>0</v>
      </c>
      <c r="X23" s="54">
        <v>0</v>
      </c>
      <c r="Y23" s="54">
        <f t="shared" si="1"/>
        <v>0</v>
      </c>
      <c r="Z23" s="54">
        <v>0</v>
      </c>
    </row>
    <row r="24" spans="1:26" s="111" customFormat="1" ht="63" x14ac:dyDescent="0.25">
      <c r="A24" s="72" t="s">
        <v>27</v>
      </c>
      <c r="B24" s="114" t="s">
        <v>28</v>
      </c>
      <c r="C24" s="74" t="s">
        <v>117</v>
      </c>
      <c r="D24" s="54">
        <v>0</v>
      </c>
      <c r="E24" s="54">
        <v>0</v>
      </c>
      <c r="F24" s="54">
        <v>0</v>
      </c>
      <c r="G24" s="54">
        <v>0</v>
      </c>
      <c r="H24" s="54">
        <v>0</v>
      </c>
      <c r="I24" s="54">
        <v>0</v>
      </c>
      <c r="J24" s="54">
        <v>0</v>
      </c>
      <c r="K24" s="54">
        <v>0</v>
      </c>
      <c r="L24" s="54">
        <v>0</v>
      </c>
      <c r="M24" s="54">
        <v>0</v>
      </c>
      <c r="N24" s="54">
        <v>0</v>
      </c>
      <c r="O24" s="54">
        <v>0</v>
      </c>
      <c r="P24" s="54">
        <v>0</v>
      </c>
      <c r="Q24" s="54">
        <v>0</v>
      </c>
      <c r="R24" s="54">
        <v>0</v>
      </c>
      <c r="S24" s="54">
        <v>0</v>
      </c>
      <c r="T24" s="54">
        <v>0</v>
      </c>
      <c r="U24" s="54">
        <v>0</v>
      </c>
      <c r="V24" s="54">
        <v>0</v>
      </c>
      <c r="W24" s="54">
        <v>0</v>
      </c>
      <c r="X24" s="54">
        <v>0</v>
      </c>
      <c r="Y24" s="54">
        <v>0</v>
      </c>
      <c r="Z24" s="54">
        <v>0</v>
      </c>
    </row>
    <row r="25" spans="1:26" s="111" customFormat="1" ht="31.5" x14ac:dyDescent="0.25">
      <c r="A25" s="72" t="s">
        <v>29</v>
      </c>
      <c r="B25" s="32" t="s">
        <v>30</v>
      </c>
      <c r="C25" s="74" t="s">
        <v>117</v>
      </c>
      <c r="D25" s="54">
        <v>0</v>
      </c>
      <c r="E25" s="54">
        <v>0</v>
      </c>
      <c r="F25" s="54">
        <v>0</v>
      </c>
      <c r="G25" s="54">
        <v>0</v>
      </c>
      <c r="H25" s="54">
        <v>0</v>
      </c>
      <c r="I25" s="54">
        <v>0</v>
      </c>
      <c r="J25" s="54">
        <v>0</v>
      </c>
      <c r="K25" s="54">
        <v>0</v>
      </c>
      <c r="L25" s="54">
        <v>0</v>
      </c>
      <c r="M25" s="54">
        <v>0</v>
      </c>
      <c r="N25" s="54">
        <v>0</v>
      </c>
      <c r="O25" s="54">
        <v>0</v>
      </c>
      <c r="P25" s="54">
        <v>0</v>
      </c>
      <c r="Q25" s="54">
        <v>0</v>
      </c>
      <c r="R25" s="54">
        <v>0</v>
      </c>
      <c r="S25" s="54">
        <v>0</v>
      </c>
      <c r="T25" s="54">
        <v>0</v>
      </c>
      <c r="U25" s="54">
        <v>0</v>
      </c>
      <c r="V25" s="54">
        <v>0</v>
      </c>
      <c r="W25" s="54">
        <v>0</v>
      </c>
      <c r="X25" s="54">
        <v>0</v>
      </c>
      <c r="Y25" s="54">
        <v>0</v>
      </c>
      <c r="Z25" s="54">
        <v>0</v>
      </c>
    </row>
    <row r="26" spans="1:26" s="111" customFormat="1" ht="47.25" x14ac:dyDescent="0.25">
      <c r="A26" s="72" t="s">
        <v>31</v>
      </c>
      <c r="B26" s="32" t="s">
        <v>32</v>
      </c>
      <c r="C26" s="74" t="s">
        <v>117</v>
      </c>
      <c r="D26" s="54">
        <v>0</v>
      </c>
      <c r="E26" s="54">
        <v>0</v>
      </c>
      <c r="F26" s="54">
        <v>0</v>
      </c>
      <c r="G26" s="54">
        <v>0</v>
      </c>
      <c r="H26" s="54">
        <v>0</v>
      </c>
      <c r="I26" s="54">
        <v>0</v>
      </c>
      <c r="J26" s="54">
        <v>0</v>
      </c>
      <c r="K26" s="54">
        <v>0</v>
      </c>
      <c r="L26" s="54">
        <v>0</v>
      </c>
      <c r="M26" s="54">
        <v>0</v>
      </c>
      <c r="N26" s="54">
        <v>0</v>
      </c>
      <c r="O26" s="54">
        <v>0</v>
      </c>
      <c r="P26" s="54">
        <v>0</v>
      </c>
      <c r="Q26" s="54">
        <v>0</v>
      </c>
      <c r="R26" s="54">
        <v>0</v>
      </c>
      <c r="S26" s="54">
        <v>0</v>
      </c>
      <c r="T26" s="54">
        <v>0</v>
      </c>
      <c r="U26" s="54">
        <v>0</v>
      </c>
      <c r="V26" s="54">
        <v>0</v>
      </c>
      <c r="W26" s="54">
        <v>0</v>
      </c>
      <c r="X26" s="54">
        <v>0</v>
      </c>
      <c r="Y26" s="54">
        <v>0</v>
      </c>
      <c r="Z26" s="54">
        <v>0</v>
      </c>
    </row>
    <row r="27" spans="1:26" s="111" customFormat="1" ht="15.75" x14ac:dyDescent="0.25">
      <c r="A27" s="72" t="s">
        <v>33</v>
      </c>
      <c r="B27" s="32" t="s">
        <v>34</v>
      </c>
      <c r="C27" s="74" t="s">
        <v>117</v>
      </c>
      <c r="D27" s="54">
        <v>0</v>
      </c>
      <c r="E27" s="54">
        <v>0</v>
      </c>
      <c r="F27" s="54">
        <v>0</v>
      </c>
      <c r="G27" s="54">
        <v>0</v>
      </c>
      <c r="H27" s="54">
        <v>0</v>
      </c>
      <c r="I27" s="54">
        <v>0</v>
      </c>
      <c r="J27" s="54">
        <v>0</v>
      </c>
      <c r="K27" s="54">
        <v>0</v>
      </c>
      <c r="L27" s="54">
        <v>0</v>
      </c>
      <c r="M27" s="54">
        <v>0</v>
      </c>
      <c r="N27" s="54">
        <v>0</v>
      </c>
      <c r="O27" s="54">
        <v>0</v>
      </c>
      <c r="P27" s="54">
        <v>0</v>
      </c>
      <c r="Q27" s="54">
        <v>0</v>
      </c>
      <c r="R27" s="54">
        <v>0</v>
      </c>
      <c r="S27" s="54">
        <v>0</v>
      </c>
      <c r="T27" s="54">
        <v>0</v>
      </c>
      <c r="U27" s="54">
        <v>0</v>
      </c>
      <c r="V27" s="54">
        <v>0</v>
      </c>
      <c r="W27" s="54">
        <v>0</v>
      </c>
      <c r="X27" s="54">
        <v>0</v>
      </c>
      <c r="Y27" s="54">
        <f>Y75</f>
        <v>4.4166120000000006</v>
      </c>
      <c r="Z27" s="54">
        <v>0</v>
      </c>
    </row>
    <row r="28" spans="1:26" s="31" customFormat="1" ht="27.75" customHeight="1" x14ac:dyDescent="0.25">
      <c r="A28" s="3" t="s">
        <v>35</v>
      </c>
      <c r="B28" s="33" t="s">
        <v>489</v>
      </c>
      <c r="C28" s="4" t="s">
        <v>117</v>
      </c>
      <c r="D28" s="51">
        <f>D21</f>
        <v>0</v>
      </c>
      <c r="E28" s="51">
        <f t="shared" ref="E28:Z28" si="2">E21</f>
        <v>0</v>
      </c>
      <c r="F28" s="51">
        <f t="shared" si="2"/>
        <v>0</v>
      </c>
      <c r="G28" s="51">
        <f t="shared" si="2"/>
        <v>0</v>
      </c>
      <c r="H28" s="51">
        <f t="shared" si="2"/>
        <v>0</v>
      </c>
      <c r="I28" s="51">
        <f t="shared" si="2"/>
        <v>0</v>
      </c>
      <c r="J28" s="51">
        <f t="shared" si="2"/>
        <v>0</v>
      </c>
      <c r="K28" s="51">
        <f t="shared" si="2"/>
        <v>0</v>
      </c>
      <c r="L28" s="51">
        <f t="shared" si="2"/>
        <v>0</v>
      </c>
      <c r="M28" s="51">
        <f t="shared" si="2"/>
        <v>0</v>
      </c>
      <c r="N28" s="51">
        <f t="shared" si="2"/>
        <v>0</v>
      </c>
      <c r="O28" s="51">
        <f t="shared" si="2"/>
        <v>0</v>
      </c>
      <c r="P28" s="51">
        <f t="shared" si="2"/>
        <v>0</v>
      </c>
      <c r="Q28" s="51">
        <f t="shared" si="2"/>
        <v>0</v>
      </c>
      <c r="R28" s="51">
        <f t="shared" si="2"/>
        <v>0</v>
      </c>
      <c r="S28" s="51">
        <f t="shared" si="2"/>
        <v>0</v>
      </c>
      <c r="T28" s="51">
        <f t="shared" si="2"/>
        <v>0</v>
      </c>
      <c r="U28" s="51">
        <f t="shared" si="2"/>
        <v>49.698890112222159</v>
      </c>
      <c r="V28" s="51">
        <f t="shared" si="2"/>
        <v>0</v>
      </c>
      <c r="W28" s="51">
        <f t="shared" si="2"/>
        <v>0</v>
      </c>
      <c r="X28" s="51">
        <f t="shared" si="2"/>
        <v>0</v>
      </c>
      <c r="Y28" s="51">
        <f t="shared" si="2"/>
        <v>4.4166120000000006</v>
      </c>
      <c r="Z28" s="51">
        <f t="shared" si="2"/>
        <v>0</v>
      </c>
    </row>
    <row r="29" spans="1:26" s="111" customFormat="1" ht="31.5" x14ac:dyDescent="0.25">
      <c r="A29" s="72" t="s">
        <v>36</v>
      </c>
      <c r="B29" s="32" t="s">
        <v>37</v>
      </c>
      <c r="C29" s="74" t="s">
        <v>117</v>
      </c>
      <c r="D29" s="54">
        <v>0</v>
      </c>
      <c r="E29" s="54">
        <v>0</v>
      </c>
      <c r="F29" s="54">
        <v>0</v>
      </c>
      <c r="G29" s="54">
        <v>0</v>
      </c>
      <c r="H29" s="54">
        <v>0</v>
      </c>
      <c r="I29" s="54">
        <v>0</v>
      </c>
      <c r="J29" s="54">
        <v>0</v>
      </c>
      <c r="K29" s="54">
        <v>0</v>
      </c>
      <c r="L29" s="54">
        <v>0</v>
      </c>
      <c r="M29" s="54">
        <v>0</v>
      </c>
      <c r="N29" s="54">
        <v>0</v>
      </c>
      <c r="O29" s="54">
        <v>0</v>
      </c>
      <c r="P29" s="54">
        <v>0</v>
      </c>
      <c r="Q29" s="54">
        <v>0</v>
      </c>
      <c r="R29" s="54">
        <v>0</v>
      </c>
      <c r="S29" s="54">
        <v>0</v>
      </c>
      <c r="T29" s="54">
        <v>0</v>
      </c>
      <c r="U29" s="54">
        <v>0</v>
      </c>
      <c r="V29" s="54">
        <v>0</v>
      </c>
      <c r="W29" s="54">
        <v>0</v>
      </c>
      <c r="X29" s="54">
        <v>0</v>
      </c>
      <c r="Y29" s="54">
        <v>0</v>
      </c>
      <c r="Z29" s="54">
        <v>0</v>
      </c>
    </row>
    <row r="30" spans="1:26" s="111" customFormat="1" ht="47.25" x14ac:dyDescent="0.25">
      <c r="A30" s="72" t="s">
        <v>38</v>
      </c>
      <c r="B30" s="32" t="s">
        <v>39</v>
      </c>
      <c r="C30" s="74" t="s">
        <v>117</v>
      </c>
      <c r="D30" s="54">
        <v>0</v>
      </c>
      <c r="E30" s="54">
        <v>0</v>
      </c>
      <c r="F30" s="54">
        <v>0</v>
      </c>
      <c r="G30" s="54">
        <v>0</v>
      </c>
      <c r="H30" s="54">
        <v>0</v>
      </c>
      <c r="I30" s="54">
        <v>0</v>
      </c>
      <c r="J30" s="54">
        <v>0</v>
      </c>
      <c r="K30" s="54">
        <v>0</v>
      </c>
      <c r="L30" s="54">
        <v>0</v>
      </c>
      <c r="M30" s="54">
        <v>0</v>
      </c>
      <c r="N30" s="54">
        <v>0</v>
      </c>
      <c r="O30" s="54">
        <v>0</v>
      </c>
      <c r="P30" s="54">
        <v>0</v>
      </c>
      <c r="Q30" s="54">
        <v>0</v>
      </c>
      <c r="R30" s="54">
        <v>0</v>
      </c>
      <c r="S30" s="54">
        <v>0</v>
      </c>
      <c r="T30" s="54">
        <v>0</v>
      </c>
      <c r="U30" s="54">
        <v>0</v>
      </c>
      <c r="V30" s="54">
        <v>0</v>
      </c>
      <c r="W30" s="54">
        <v>0</v>
      </c>
      <c r="X30" s="54">
        <v>0</v>
      </c>
      <c r="Y30" s="54">
        <v>0</v>
      </c>
      <c r="Z30" s="54">
        <v>0</v>
      </c>
    </row>
    <row r="31" spans="1:26" s="111" customFormat="1" ht="63" x14ac:dyDescent="0.25">
      <c r="A31" s="72" t="s">
        <v>44</v>
      </c>
      <c r="B31" s="32" t="s">
        <v>45</v>
      </c>
      <c r="C31" s="74" t="s">
        <v>117</v>
      </c>
      <c r="D31" s="54">
        <v>0</v>
      </c>
      <c r="E31" s="54">
        <v>0</v>
      </c>
      <c r="F31" s="54">
        <v>0</v>
      </c>
      <c r="G31" s="54">
        <v>0</v>
      </c>
      <c r="H31" s="54">
        <v>0</v>
      </c>
      <c r="I31" s="54">
        <v>0</v>
      </c>
      <c r="J31" s="54">
        <v>0</v>
      </c>
      <c r="K31" s="54">
        <v>0</v>
      </c>
      <c r="L31" s="54">
        <v>0</v>
      </c>
      <c r="M31" s="54">
        <v>0</v>
      </c>
      <c r="N31" s="54">
        <v>0</v>
      </c>
      <c r="O31" s="54">
        <v>0</v>
      </c>
      <c r="P31" s="54">
        <v>0</v>
      </c>
      <c r="Q31" s="54">
        <v>0</v>
      </c>
      <c r="R31" s="54">
        <v>0</v>
      </c>
      <c r="S31" s="54">
        <v>0</v>
      </c>
      <c r="T31" s="54">
        <v>0</v>
      </c>
      <c r="U31" s="54">
        <v>0</v>
      </c>
      <c r="V31" s="54">
        <v>0</v>
      </c>
      <c r="W31" s="54">
        <v>0</v>
      </c>
      <c r="X31" s="54">
        <v>0</v>
      </c>
      <c r="Y31" s="54">
        <v>0</v>
      </c>
      <c r="Z31" s="54">
        <v>0</v>
      </c>
    </row>
    <row r="32" spans="1:26" s="111" customFormat="1" ht="47.25" x14ac:dyDescent="0.25">
      <c r="A32" s="72" t="s">
        <v>46</v>
      </c>
      <c r="B32" s="32" t="s">
        <v>47</v>
      </c>
      <c r="C32" s="74" t="s">
        <v>117</v>
      </c>
      <c r="D32" s="54">
        <v>0</v>
      </c>
      <c r="E32" s="54">
        <v>0</v>
      </c>
      <c r="F32" s="54">
        <v>0</v>
      </c>
      <c r="G32" s="54">
        <v>0</v>
      </c>
      <c r="H32" s="54">
        <v>0</v>
      </c>
      <c r="I32" s="54">
        <v>0</v>
      </c>
      <c r="J32" s="54">
        <v>0</v>
      </c>
      <c r="K32" s="54">
        <v>0</v>
      </c>
      <c r="L32" s="54">
        <v>0</v>
      </c>
      <c r="M32" s="54">
        <v>0</v>
      </c>
      <c r="N32" s="54">
        <v>0</v>
      </c>
      <c r="O32" s="54">
        <v>0</v>
      </c>
      <c r="P32" s="54">
        <v>0</v>
      </c>
      <c r="Q32" s="54">
        <v>0</v>
      </c>
      <c r="R32" s="54">
        <v>0</v>
      </c>
      <c r="S32" s="54">
        <v>0</v>
      </c>
      <c r="T32" s="54">
        <v>0</v>
      </c>
      <c r="U32" s="54">
        <v>0</v>
      </c>
      <c r="V32" s="54">
        <v>0</v>
      </c>
      <c r="W32" s="54">
        <v>0</v>
      </c>
      <c r="X32" s="54">
        <v>0</v>
      </c>
      <c r="Y32" s="54">
        <v>0</v>
      </c>
      <c r="Z32" s="54">
        <v>0</v>
      </c>
    </row>
    <row r="33" spans="1:26" s="111" customFormat="1" ht="78.75" x14ac:dyDescent="0.25">
      <c r="A33" s="72" t="s">
        <v>48</v>
      </c>
      <c r="B33" s="32" t="s">
        <v>49</v>
      </c>
      <c r="C33" s="74" t="s">
        <v>117</v>
      </c>
      <c r="D33" s="54">
        <v>0</v>
      </c>
      <c r="E33" s="54">
        <v>0</v>
      </c>
      <c r="F33" s="54">
        <v>0</v>
      </c>
      <c r="G33" s="54">
        <v>0</v>
      </c>
      <c r="H33" s="54">
        <v>0</v>
      </c>
      <c r="I33" s="54">
        <v>0</v>
      </c>
      <c r="J33" s="54">
        <v>0</v>
      </c>
      <c r="K33" s="54">
        <v>0</v>
      </c>
      <c r="L33" s="54">
        <v>0</v>
      </c>
      <c r="M33" s="54">
        <v>0</v>
      </c>
      <c r="N33" s="54">
        <v>0</v>
      </c>
      <c r="O33" s="54">
        <v>0</v>
      </c>
      <c r="P33" s="54">
        <v>0</v>
      </c>
      <c r="Q33" s="54">
        <v>0</v>
      </c>
      <c r="R33" s="54">
        <v>0</v>
      </c>
      <c r="S33" s="54">
        <v>0</v>
      </c>
      <c r="T33" s="54">
        <v>0</v>
      </c>
      <c r="U33" s="54">
        <v>0</v>
      </c>
      <c r="V33" s="54">
        <v>0</v>
      </c>
      <c r="W33" s="54">
        <v>0</v>
      </c>
      <c r="X33" s="54">
        <v>0</v>
      </c>
      <c r="Y33" s="54">
        <v>0</v>
      </c>
      <c r="Z33" s="54">
        <v>0</v>
      </c>
    </row>
    <row r="34" spans="1:26" s="111" customFormat="1" ht="47.25" x14ac:dyDescent="0.25">
      <c r="A34" s="72" t="s">
        <v>50</v>
      </c>
      <c r="B34" s="32" t="s">
        <v>51</v>
      </c>
      <c r="C34" s="74" t="s">
        <v>117</v>
      </c>
      <c r="D34" s="54">
        <v>0</v>
      </c>
      <c r="E34" s="54">
        <v>0</v>
      </c>
      <c r="F34" s="54">
        <v>0</v>
      </c>
      <c r="G34" s="54">
        <v>0</v>
      </c>
      <c r="H34" s="54">
        <v>0</v>
      </c>
      <c r="I34" s="54">
        <v>0</v>
      </c>
      <c r="J34" s="54">
        <v>0</v>
      </c>
      <c r="K34" s="54">
        <v>0</v>
      </c>
      <c r="L34" s="54">
        <v>0</v>
      </c>
      <c r="M34" s="54">
        <v>0</v>
      </c>
      <c r="N34" s="54">
        <v>0</v>
      </c>
      <c r="O34" s="54">
        <v>0</v>
      </c>
      <c r="P34" s="54">
        <v>0</v>
      </c>
      <c r="Q34" s="54">
        <v>0</v>
      </c>
      <c r="R34" s="54">
        <v>0</v>
      </c>
      <c r="S34" s="54">
        <v>0</v>
      </c>
      <c r="T34" s="54">
        <v>0</v>
      </c>
      <c r="U34" s="54">
        <v>0</v>
      </c>
      <c r="V34" s="54">
        <v>0</v>
      </c>
      <c r="W34" s="54">
        <v>0</v>
      </c>
      <c r="X34" s="54">
        <v>0</v>
      </c>
      <c r="Y34" s="54">
        <v>0</v>
      </c>
      <c r="Z34" s="54">
        <v>0</v>
      </c>
    </row>
    <row r="35" spans="1:26" s="111" customFormat="1" ht="63" x14ac:dyDescent="0.25">
      <c r="A35" s="72" t="s">
        <v>52</v>
      </c>
      <c r="B35" s="32" t="s">
        <v>53</v>
      </c>
      <c r="C35" s="74" t="s">
        <v>117</v>
      </c>
      <c r="D35" s="54">
        <v>0</v>
      </c>
      <c r="E35" s="54">
        <v>0</v>
      </c>
      <c r="F35" s="54">
        <v>0</v>
      </c>
      <c r="G35" s="54">
        <v>0</v>
      </c>
      <c r="H35" s="54">
        <v>0</v>
      </c>
      <c r="I35" s="54">
        <v>0</v>
      </c>
      <c r="J35" s="54">
        <v>0</v>
      </c>
      <c r="K35" s="54">
        <v>0</v>
      </c>
      <c r="L35" s="54">
        <v>0</v>
      </c>
      <c r="M35" s="54">
        <v>0</v>
      </c>
      <c r="N35" s="54">
        <v>0</v>
      </c>
      <c r="O35" s="54">
        <v>0</v>
      </c>
      <c r="P35" s="54">
        <v>0</v>
      </c>
      <c r="Q35" s="54">
        <v>0</v>
      </c>
      <c r="R35" s="54">
        <v>0</v>
      </c>
      <c r="S35" s="54">
        <v>0</v>
      </c>
      <c r="T35" s="54">
        <v>0</v>
      </c>
      <c r="U35" s="54">
        <v>0</v>
      </c>
      <c r="V35" s="54">
        <v>0</v>
      </c>
      <c r="W35" s="54">
        <v>0</v>
      </c>
      <c r="X35" s="54">
        <v>0</v>
      </c>
      <c r="Y35" s="54">
        <v>0</v>
      </c>
      <c r="Z35" s="54">
        <v>0</v>
      </c>
    </row>
    <row r="36" spans="1:26" s="111" customFormat="1" ht="47.25" x14ac:dyDescent="0.25">
      <c r="A36" s="72" t="s">
        <v>54</v>
      </c>
      <c r="B36" s="32" t="s">
        <v>55</v>
      </c>
      <c r="C36" s="74" t="s">
        <v>117</v>
      </c>
      <c r="D36" s="54">
        <v>0</v>
      </c>
      <c r="E36" s="54">
        <v>0</v>
      </c>
      <c r="F36" s="54">
        <v>0</v>
      </c>
      <c r="G36" s="54">
        <v>0</v>
      </c>
      <c r="H36" s="54">
        <v>0</v>
      </c>
      <c r="I36" s="54">
        <v>0</v>
      </c>
      <c r="J36" s="54">
        <v>0</v>
      </c>
      <c r="K36" s="54">
        <v>0</v>
      </c>
      <c r="L36" s="54">
        <v>0</v>
      </c>
      <c r="M36" s="54">
        <v>0</v>
      </c>
      <c r="N36" s="54">
        <v>0</v>
      </c>
      <c r="O36" s="54">
        <v>0</v>
      </c>
      <c r="P36" s="54">
        <v>0</v>
      </c>
      <c r="Q36" s="54">
        <v>0</v>
      </c>
      <c r="R36" s="54">
        <v>0</v>
      </c>
      <c r="S36" s="54">
        <v>0</v>
      </c>
      <c r="T36" s="54">
        <v>0</v>
      </c>
      <c r="U36" s="54">
        <v>0</v>
      </c>
      <c r="V36" s="54">
        <v>0</v>
      </c>
      <c r="W36" s="54">
        <v>0</v>
      </c>
      <c r="X36" s="54">
        <v>0</v>
      </c>
      <c r="Y36" s="54">
        <v>0</v>
      </c>
      <c r="Z36" s="54">
        <v>0</v>
      </c>
    </row>
    <row r="37" spans="1:26" s="111" customFormat="1" ht="126" x14ac:dyDescent="0.25">
      <c r="A37" s="72" t="s">
        <v>54</v>
      </c>
      <c r="B37" s="32" t="s">
        <v>56</v>
      </c>
      <c r="C37" s="74" t="s">
        <v>117</v>
      </c>
      <c r="D37" s="54">
        <v>0</v>
      </c>
      <c r="E37" s="54">
        <v>0</v>
      </c>
      <c r="F37" s="54">
        <v>0</v>
      </c>
      <c r="G37" s="54">
        <v>0</v>
      </c>
      <c r="H37" s="54">
        <v>0</v>
      </c>
      <c r="I37" s="54">
        <v>0</v>
      </c>
      <c r="J37" s="54">
        <v>0</v>
      </c>
      <c r="K37" s="54">
        <v>0</v>
      </c>
      <c r="L37" s="54">
        <v>0</v>
      </c>
      <c r="M37" s="54">
        <v>0</v>
      </c>
      <c r="N37" s="54">
        <v>0</v>
      </c>
      <c r="O37" s="54">
        <v>0</v>
      </c>
      <c r="P37" s="54">
        <v>0</v>
      </c>
      <c r="Q37" s="54">
        <v>0</v>
      </c>
      <c r="R37" s="54">
        <v>0</v>
      </c>
      <c r="S37" s="54">
        <v>0</v>
      </c>
      <c r="T37" s="54">
        <v>0</v>
      </c>
      <c r="U37" s="54">
        <v>0</v>
      </c>
      <c r="V37" s="54">
        <v>0</v>
      </c>
      <c r="W37" s="54">
        <v>0</v>
      </c>
      <c r="X37" s="54">
        <v>0</v>
      </c>
      <c r="Y37" s="54">
        <v>0</v>
      </c>
      <c r="Z37" s="54">
        <v>0</v>
      </c>
    </row>
    <row r="38" spans="1:26" s="111" customFormat="1" ht="110.25" x14ac:dyDescent="0.25">
      <c r="A38" s="72" t="s">
        <v>54</v>
      </c>
      <c r="B38" s="32" t="s">
        <v>57</v>
      </c>
      <c r="C38" s="74" t="s">
        <v>117</v>
      </c>
      <c r="D38" s="54">
        <v>0</v>
      </c>
      <c r="E38" s="54">
        <v>0</v>
      </c>
      <c r="F38" s="54">
        <v>0</v>
      </c>
      <c r="G38" s="54">
        <v>0</v>
      </c>
      <c r="H38" s="54">
        <v>0</v>
      </c>
      <c r="I38" s="54">
        <v>0</v>
      </c>
      <c r="J38" s="54">
        <v>0</v>
      </c>
      <c r="K38" s="54">
        <v>0</v>
      </c>
      <c r="L38" s="54">
        <v>0</v>
      </c>
      <c r="M38" s="54">
        <v>0</v>
      </c>
      <c r="N38" s="54">
        <v>0</v>
      </c>
      <c r="O38" s="54">
        <v>0</v>
      </c>
      <c r="P38" s="54">
        <v>0</v>
      </c>
      <c r="Q38" s="54">
        <v>0</v>
      </c>
      <c r="R38" s="54">
        <v>0</v>
      </c>
      <c r="S38" s="54">
        <v>0</v>
      </c>
      <c r="T38" s="54">
        <v>0</v>
      </c>
      <c r="U38" s="54">
        <v>0</v>
      </c>
      <c r="V38" s="54">
        <v>0</v>
      </c>
      <c r="W38" s="54">
        <v>0</v>
      </c>
      <c r="X38" s="54">
        <v>0</v>
      </c>
      <c r="Y38" s="54">
        <v>0</v>
      </c>
      <c r="Z38" s="54">
        <v>0</v>
      </c>
    </row>
    <row r="39" spans="1:26" s="111" customFormat="1" ht="110.25" x14ac:dyDescent="0.25">
      <c r="A39" s="72" t="s">
        <v>54</v>
      </c>
      <c r="B39" s="32" t="s">
        <v>58</v>
      </c>
      <c r="C39" s="74" t="s">
        <v>117</v>
      </c>
      <c r="D39" s="54">
        <v>0</v>
      </c>
      <c r="E39" s="54">
        <v>0</v>
      </c>
      <c r="F39" s="54">
        <v>0</v>
      </c>
      <c r="G39" s="54">
        <v>0</v>
      </c>
      <c r="H39" s="54">
        <v>0</v>
      </c>
      <c r="I39" s="54">
        <v>0</v>
      </c>
      <c r="J39" s="54">
        <v>0</v>
      </c>
      <c r="K39" s="54">
        <v>0</v>
      </c>
      <c r="L39" s="54">
        <v>0</v>
      </c>
      <c r="M39" s="54">
        <v>0</v>
      </c>
      <c r="N39" s="54">
        <v>0</v>
      </c>
      <c r="O39" s="54">
        <v>0</v>
      </c>
      <c r="P39" s="54">
        <v>0</v>
      </c>
      <c r="Q39" s="54">
        <v>0</v>
      </c>
      <c r="R39" s="54">
        <v>0</v>
      </c>
      <c r="S39" s="54">
        <v>0</v>
      </c>
      <c r="T39" s="54">
        <v>0</v>
      </c>
      <c r="U39" s="54">
        <v>0</v>
      </c>
      <c r="V39" s="54">
        <v>0</v>
      </c>
      <c r="W39" s="54">
        <v>0</v>
      </c>
      <c r="X39" s="54">
        <v>0</v>
      </c>
      <c r="Y39" s="54">
        <v>0</v>
      </c>
      <c r="Z39" s="54">
        <v>0</v>
      </c>
    </row>
    <row r="40" spans="1:26" s="111" customFormat="1" ht="47.25" x14ac:dyDescent="0.25">
      <c r="A40" s="72" t="s">
        <v>59</v>
      </c>
      <c r="B40" s="32" t="s">
        <v>55</v>
      </c>
      <c r="C40" s="74" t="s">
        <v>117</v>
      </c>
      <c r="D40" s="54">
        <v>0</v>
      </c>
      <c r="E40" s="54">
        <v>0</v>
      </c>
      <c r="F40" s="54">
        <v>0</v>
      </c>
      <c r="G40" s="54">
        <v>0</v>
      </c>
      <c r="H40" s="54">
        <v>0</v>
      </c>
      <c r="I40" s="54">
        <v>0</v>
      </c>
      <c r="J40" s="54">
        <v>0</v>
      </c>
      <c r="K40" s="54">
        <v>0</v>
      </c>
      <c r="L40" s="54">
        <v>0</v>
      </c>
      <c r="M40" s="54">
        <v>0</v>
      </c>
      <c r="N40" s="54">
        <v>0</v>
      </c>
      <c r="O40" s="54">
        <v>0</v>
      </c>
      <c r="P40" s="54">
        <v>0</v>
      </c>
      <c r="Q40" s="54">
        <v>0</v>
      </c>
      <c r="R40" s="54">
        <v>0</v>
      </c>
      <c r="S40" s="54">
        <v>0</v>
      </c>
      <c r="T40" s="54">
        <v>0</v>
      </c>
      <c r="U40" s="54">
        <v>0</v>
      </c>
      <c r="V40" s="54">
        <v>0</v>
      </c>
      <c r="W40" s="54">
        <v>0</v>
      </c>
      <c r="X40" s="54">
        <v>0</v>
      </c>
      <c r="Y40" s="54">
        <v>0</v>
      </c>
      <c r="Z40" s="54">
        <v>0</v>
      </c>
    </row>
    <row r="41" spans="1:26" s="111" customFormat="1" ht="126" x14ac:dyDescent="0.25">
      <c r="A41" s="72" t="s">
        <v>59</v>
      </c>
      <c r="B41" s="32" t="s">
        <v>56</v>
      </c>
      <c r="C41" s="74" t="s">
        <v>117</v>
      </c>
      <c r="D41" s="54">
        <v>0</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row>
    <row r="42" spans="1:26" s="111" customFormat="1" ht="110.25" x14ac:dyDescent="0.25">
      <c r="A42" s="72" t="s">
        <v>59</v>
      </c>
      <c r="B42" s="32" t="s">
        <v>57</v>
      </c>
      <c r="C42" s="74" t="s">
        <v>117</v>
      </c>
      <c r="D42" s="54">
        <v>0</v>
      </c>
      <c r="E42" s="54">
        <v>0</v>
      </c>
      <c r="F42" s="54">
        <v>0</v>
      </c>
      <c r="G42" s="54">
        <v>0</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row>
    <row r="43" spans="1:26" s="111" customFormat="1" ht="110.25" x14ac:dyDescent="0.25">
      <c r="A43" s="72" t="s">
        <v>59</v>
      </c>
      <c r="B43" s="32" t="s">
        <v>60</v>
      </c>
      <c r="C43" s="74" t="s">
        <v>117</v>
      </c>
      <c r="D43" s="54">
        <v>0</v>
      </c>
      <c r="E43" s="54">
        <v>0</v>
      </c>
      <c r="F43" s="54">
        <v>0</v>
      </c>
      <c r="G43" s="54">
        <v>0</v>
      </c>
      <c r="H43" s="54">
        <v>0</v>
      </c>
      <c r="I43" s="54">
        <v>0</v>
      </c>
      <c r="J43" s="54">
        <v>0</v>
      </c>
      <c r="K43" s="54">
        <v>0</v>
      </c>
      <c r="L43" s="54">
        <v>0</v>
      </c>
      <c r="M43" s="54">
        <v>0</v>
      </c>
      <c r="N43" s="54">
        <v>0</v>
      </c>
      <c r="O43" s="54">
        <v>0</v>
      </c>
      <c r="P43" s="54">
        <v>0</v>
      </c>
      <c r="Q43" s="54">
        <v>0</v>
      </c>
      <c r="R43" s="54">
        <v>0</v>
      </c>
      <c r="S43" s="54">
        <v>0</v>
      </c>
      <c r="T43" s="54">
        <v>0</v>
      </c>
      <c r="U43" s="54">
        <v>0</v>
      </c>
      <c r="V43" s="54">
        <v>0</v>
      </c>
      <c r="W43" s="54">
        <v>0</v>
      </c>
      <c r="X43" s="54">
        <v>0</v>
      </c>
      <c r="Y43" s="54">
        <v>0</v>
      </c>
      <c r="Z43" s="54">
        <v>0</v>
      </c>
    </row>
    <row r="44" spans="1:26" s="111" customFormat="1" ht="94.5" x14ac:dyDescent="0.25">
      <c r="A44" s="72" t="s">
        <v>61</v>
      </c>
      <c r="B44" s="32" t="s">
        <v>62</v>
      </c>
      <c r="C44" s="74" t="s">
        <v>117</v>
      </c>
      <c r="D44" s="54">
        <v>0</v>
      </c>
      <c r="E44" s="54">
        <v>0</v>
      </c>
      <c r="F44" s="54">
        <v>0</v>
      </c>
      <c r="G44" s="54">
        <v>0</v>
      </c>
      <c r="H44" s="54">
        <v>0</v>
      </c>
      <c r="I44" s="54">
        <v>0</v>
      </c>
      <c r="J44" s="54">
        <v>0</v>
      </c>
      <c r="K44" s="54">
        <v>0</v>
      </c>
      <c r="L44" s="54">
        <v>0</v>
      </c>
      <c r="M44" s="54">
        <v>0</v>
      </c>
      <c r="N44" s="54">
        <v>0</v>
      </c>
      <c r="O44" s="54">
        <v>0</v>
      </c>
      <c r="P44" s="54">
        <v>0</v>
      </c>
      <c r="Q44" s="54">
        <v>0</v>
      </c>
      <c r="R44" s="54">
        <v>0</v>
      </c>
      <c r="S44" s="54">
        <v>0</v>
      </c>
      <c r="T44" s="54">
        <v>0</v>
      </c>
      <c r="U44" s="54">
        <v>0</v>
      </c>
      <c r="V44" s="54">
        <v>0</v>
      </c>
      <c r="W44" s="54">
        <v>0</v>
      </c>
      <c r="X44" s="54">
        <v>0</v>
      </c>
      <c r="Y44" s="54">
        <v>0</v>
      </c>
      <c r="Z44" s="54">
        <v>0</v>
      </c>
    </row>
    <row r="45" spans="1:26" s="111" customFormat="1" ht="78.75" x14ac:dyDescent="0.25">
      <c r="A45" s="72" t="s">
        <v>63</v>
      </c>
      <c r="B45" s="32" t="s">
        <v>64</v>
      </c>
      <c r="C45" s="74" t="s">
        <v>117</v>
      </c>
      <c r="D45" s="54">
        <v>0</v>
      </c>
      <c r="E45" s="54">
        <v>0</v>
      </c>
      <c r="F45" s="54">
        <v>0</v>
      </c>
      <c r="G45" s="54">
        <v>0</v>
      </c>
      <c r="H45" s="54">
        <v>0</v>
      </c>
      <c r="I45" s="54">
        <v>0</v>
      </c>
      <c r="J45" s="54">
        <v>0</v>
      </c>
      <c r="K45" s="54">
        <v>0</v>
      </c>
      <c r="L45" s="54">
        <v>0</v>
      </c>
      <c r="M45" s="54">
        <v>0</v>
      </c>
      <c r="N45" s="54">
        <v>0</v>
      </c>
      <c r="O45" s="54">
        <v>0</v>
      </c>
      <c r="P45" s="54">
        <v>0</v>
      </c>
      <c r="Q45" s="54">
        <v>0</v>
      </c>
      <c r="R45" s="54">
        <v>0</v>
      </c>
      <c r="S45" s="54">
        <v>0</v>
      </c>
      <c r="T45" s="54">
        <v>0</v>
      </c>
      <c r="U45" s="54">
        <v>0</v>
      </c>
      <c r="V45" s="54">
        <v>0</v>
      </c>
      <c r="W45" s="54">
        <v>0</v>
      </c>
      <c r="X45" s="54">
        <v>0</v>
      </c>
      <c r="Y45" s="54">
        <v>0</v>
      </c>
      <c r="Z45" s="54">
        <v>0</v>
      </c>
    </row>
    <row r="46" spans="1:26" s="111" customFormat="1" ht="78.75" x14ac:dyDescent="0.25">
      <c r="A46" s="72" t="s">
        <v>65</v>
      </c>
      <c r="B46" s="32" t="s">
        <v>66</v>
      </c>
      <c r="C46" s="74" t="s">
        <v>117</v>
      </c>
      <c r="D46" s="54">
        <v>0</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row>
    <row r="47" spans="1:26" s="111" customFormat="1" ht="47.25" x14ac:dyDescent="0.25">
      <c r="A47" s="72" t="s">
        <v>67</v>
      </c>
      <c r="B47" s="32" t="s">
        <v>68</v>
      </c>
      <c r="C47" s="74" t="s">
        <v>117</v>
      </c>
      <c r="D47" s="54">
        <v>0</v>
      </c>
      <c r="E47" s="54">
        <v>0</v>
      </c>
      <c r="F47" s="54">
        <v>0</v>
      </c>
      <c r="G47" s="54">
        <v>0</v>
      </c>
      <c r="H47" s="54">
        <v>0</v>
      </c>
      <c r="I47" s="54">
        <v>0</v>
      </c>
      <c r="J47" s="54">
        <v>0</v>
      </c>
      <c r="K47" s="54">
        <v>0</v>
      </c>
      <c r="L47" s="54">
        <v>0</v>
      </c>
      <c r="M47" s="54">
        <v>0</v>
      </c>
      <c r="N47" s="54">
        <v>0</v>
      </c>
      <c r="O47" s="54">
        <v>0</v>
      </c>
      <c r="P47" s="54">
        <v>0</v>
      </c>
      <c r="Q47" s="54">
        <v>0</v>
      </c>
      <c r="R47" s="54">
        <v>0</v>
      </c>
      <c r="S47" s="54">
        <v>0</v>
      </c>
      <c r="T47" s="54">
        <v>0</v>
      </c>
      <c r="U47" s="54">
        <f>U55</f>
        <v>49.698890112222159</v>
      </c>
      <c r="V47" s="54">
        <v>0</v>
      </c>
      <c r="W47" s="54">
        <v>0</v>
      </c>
      <c r="X47" s="54">
        <v>0</v>
      </c>
      <c r="Y47" s="54">
        <v>0</v>
      </c>
      <c r="Z47" s="54">
        <v>0</v>
      </c>
    </row>
    <row r="48" spans="1:26" s="111" customFormat="1" ht="78.75" x14ac:dyDescent="0.25">
      <c r="A48" s="72" t="s">
        <v>69</v>
      </c>
      <c r="B48" s="32" t="s">
        <v>70</v>
      </c>
      <c r="C48" s="74" t="s">
        <v>117</v>
      </c>
      <c r="D48" s="54">
        <v>0</v>
      </c>
      <c r="E48" s="54">
        <v>0</v>
      </c>
      <c r="F48" s="54">
        <v>0</v>
      </c>
      <c r="G48" s="54">
        <v>0</v>
      </c>
      <c r="H48" s="54">
        <v>0</v>
      </c>
      <c r="I48" s="54">
        <v>0</v>
      </c>
      <c r="J48" s="54">
        <v>0</v>
      </c>
      <c r="K48" s="54">
        <v>0</v>
      </c>
      <c r="L48" s="54">
        <f>SUM(L49,L51)</f>
        <v>0</v>
      </c>
      <c r="M48" s="54">
        <v>0</v>
      </c>
      <c r="N48" s="54">
        <v>0</v>
      </c>
      <c r="O48" s="54">
        <v>0</v>
      </c>
      <c r="P48" s="54">
        <v>0</v>
      </c>
      <c r="Q48" s="54">
        <v>0</v>
      </c>
      <c r="R48" s="54">
        <v>0</v>
      </c>
      <c r="S48" s="54">
        <v>0</v>
      </c>
      <c r="T48" s="54">
        <v>0</v>
      </c>
      <c r="U48" s="54">
        <v>0</v>
      </c>
      <c r="V48" s="54">
        <v>0</v>
      </c>
      <c r="W48" s="54">
        <v>0</v>
      </c>
      <c r="X48" s="54">
        <v>0</v>
      </c>
      <c r="Y48" s="54">
        <f>SUM(Y49,Y51)</f>
        <v>0</v>
      </c>
      <c r="Z48" s="54">
        <v>0</v>
      </c>
    </row>
    <row r="49" spans="1:26" s="111" customFormat="1" ht="31.5" x14ac:dyDescent="0.25">
      <c r="A49" s="72" t="s">
        <v>71</v>
      </c>
      <c r="B49" s="32" t="s">
        <v>72</v>
      </c>
      <c r="C49" s="74" t="s">
        <v>117</v>
      </c>
      <c r="D49" s="54">
        <v>0</v>
      </c>
      <c r="E49" s="54">
        <v>0</v>
      </c>
      <c r="F49" s="54">
        <v>0</v>
      </c>
      <c r="G49" s="54">
        <v>0</v>
      </c>
      <c r="H49" s="54">
        <v>0</v>
      </c>
      <c r="I49" s="54">
        <v>0</v>
      </c>
      <c r="J49" s="54">
        <v>0</v>
      </c>
      <c r="K49" s="54">
        <v>0</v>
      </c>
      <c r="L49" s="54">
        <v>0</v>
      </c>
      <c r="M49" s="54">
        <v>0</v>
      </c>
      <c r="N49" s="54">
        <v>0</v>
      </c>
      <c r="O49" s="54">
        <v>0</v>
      </c>
      <c r="P49" s="54">
        <v>0</v>
      </c>
      <c r="Q49" s="54">
        <v>0</v>
      </c>
      <c r="R49" s="54">
        <v>0</v>
      </c>
      <c r="S49" s="54">
        <v>0</v>
      </c>
      <c r="T49" s="54">
        <v>0</v>
      </c>
      <c r="U49" s="54">
        <v>0</v>
      </c>
      <c r="V49" s="54">
        <v>0</v>
      </c>
      <c r="W49" s="54">
        <v>0</v>
      </c>
      <c r="X49" s="54">
        <v>0</v>
      </c>
      <c r="Y49" s="54">
        <v>0</v>
      </c>
      <c r="Z49" s="54">
        <v>0</v>
      </c>
    </row>
    <row r="50" spans="1:26" s="111" customFormat="1" ht="31.5" x14ac:dyDescent="0.25">
      <c r="A50" s="72" t="s">
        <v>71</v>
      </c>
      <c r="B50" s="32" t="s">
        <v>494</v>
      </c>
      <c r="C50" s="76" t="s">
        <v>495</v>
      </c>
      <c r="D50" s="54">
        <v>0</v>
      </c>
      <c r="E50" s="54">
        <v>0</v>
      </c>
      <c r="F50" s="54">
        <v>0</v>
      </c>
      <c r="G50" s="54">
        <v>0</v>
      </c>
      <c r="H50" s="54">
        <v>0</v>
      </c>
      <c r="I50" s="54">
        <v>0</v>
      </c>
      <c r="J50" s="54">
        <v>0</v>
      </c>
      <c r="K50" s="54">
        <v>0</v>
      </c>
      <c r="L50" s="54" t="s">
        <v>118</v>
      </c>
      <c r="M50" s="54" t="s">
        <v>118</v>
      </c>
      <c r="N50" s="54">
        <v>0</v>
      </c>
      <c r="O50" s="54">
        <v>0</v>
      </c>
      <c r="P50" s="54">
        <v>0</v>
      </c>
      <c r="Q50" s="54">
        <v>0</v>
      </c>
      <c r="R50" s="54">
        <v>0</v>
      </c>
      <c r="S50" s="54">
        <v>0</v>
      </c>
      <c r="T50" s="54">
        <v>0</v>
      </c>
      <c r="U50" s="54">
        <v>0</v>
      </c>
      <c r="V50" s="54">
        <v>0</v>
      </c>
      <c r="W50" s="54">
        <v>0</v>
      </c>
      <c r="X50" s="54">
        <v>0</v>
      </c>
      <c r="Y50" s="54">
        <v>0</v>
      </c>
      <c r="Z50" s="54">
        <v>0</v>
      </c>
    </row>
    <row r="51" spans="1:26" s="111" customFormat="1" ht="63" x14ac:dyDescent="0.25">
      <c r="A51" s="72" t="s">
        <v>73</v>
      </c>
      <c r="B51" s="32" t="s">
        <v>74</v>
      </c>
      <c r="C51" s="76" t="s">
        <v>117</v>
      </c>
      <c r="D51" s="54">
        <v>0</v>
      </c>
      <c r="E51" s="54">
        <v>0</v>
      </c>
      <c r="F51" s="54">
        <v>0</v>
      </c>
      <c r="G51" s="54">
        <v>0</v>
      </c>
      <c r="H51" s="54">
        <v>0</v>
      </c>
      <c r="I51" s="54">
        <v>0</v>
      </c>
      <c r="J51" s="54">
        <v>0</v>
      </c>
      <c r="K51" s="54">
        <v>0</v>
      </c>
      <c r="L51" s="54">
        <v>0</v>
      </c>
      <c r="M51" s="54">
        <v>0</v>
      </c>
      <c r="N51" s="54">
        <v>0</v>
      </c>
      <c r="O51" s="54" t="s">
        <v>118</v>
      </c>
      <c r="P51" s="54" t="s">
        <v>118</v>
      </c>
      <c r="Q51" s="54">
        <v>0</v>
      </c>
      <c r="R51" s="54" t="s">
        <v>118</v>
      </c>
      <c r="S51" s="54" t="s">
        <v>118</v>
      </c>
      <c r="T51" s="54">
        <v>0</v>
      </c>
      <c r="U51" s="54">
        <v>0</v>
      </c>
      <c r="V51" s="54">
        <v>0</v>
      </c>
      <c r="W51" s="54" t="s">
        <v>118</v>
      </c>
      <c r="X51" s="54" t="s">
        <v>118</v>
      </c>
      <c r="Y51" s="54">
        <v>0</v>
      </c>
      <c r="Z51" s="54">
        <v>0</v>
      </c>
    </row>
    <row r="52" spans="1:26" s="111" customFormat="1" ht="47.25" x14ac:dyDescent="0.25">
      <c r="A52" s="72" t="s">
        <v>75</v>
      </c>
      <c r="B52" s="32" t="s">
        <v>76</v>
      </c>
      <c r="C52" s="76" t="s">
        <v>117</v>
      </c>
      <c r="D52" s="54">
        <v>0</v>
      </c>
      <c r="E52" s="54">
        <v>0</v>
      </c>
      <c r="F52" s="54">
        <v>0</v>
      </c>
      <c r="G52" s="54">
        <v>0</v>
      </c>
      <c r="H52" s="54">
        <v>0</v>
      </c>
      <c r="I52" s="54">
        <v>0</v>
      </c>
      <c r="J52" s="54">
        <v>0</v>
      </c>
      <c r="K52" s="54">
        <v>0</v>
      </c>
      <c r="L52" s="54">
        <v>0</v>
      </c>
      <c r="M52" s="54">
        <f t="shared" ref="M52" si="3">M53</f>
        <v>0</v>
      </c>
      <c r="N52" s="54">
        <v>0</v>
      </c>
      <c r="O52" s="54">
        <v>0</v>
      </c>
      <c r="P52" s="54">
        <v>0</v>
      </c>
      <c r="Q52" s="54">
        <v>0</v>
      </c>
      <c r="R52" s="54">
        <v>0</v>
      </c>
      <c r="S52" s="54">
        <v>0</v>
      </c>
      <c r="T52" s="54">
        <v>0</v>
      </c>
      <c r="U52" s="54">
        <v>0</v>
      </c>
      <c r="V52" s="54">
        <v>0</v>
      </c>
      <c r="W52" s="54">
        <v>0</v>
      </c>
      <c r="X52" s="54">
        <v>0</v>
      </c>
      <c r="Y52" s="54">
        <v>0</v>
      </c>
      <c r="Z52" s="54">
        <v>0</v>
      </c>
    </row>
    <row r="53" spans="1:26" s="111" customFormat="1" ht="31.5" x14ac:dyDescent="0.25">
      <c r="A53" s="72" t="s">
        <v>77</v>
      </c>
      <c r="B53" s="32" t="s">
        <v>78</v>
      </c>
      <c r="C53" s="74" t="s">
        <v>117</v>
      </c>
      <c r="D53" s="54">
        <v>0</v>
      </c>
      <c r="E53" s="54">
        <v>0</v>
      </c>
      <c r="F53" s="54">
        <v>0</v>
      </c>
      <c r="G53" s="54">
        <v>0</v>
      </c>
      <c r="H53" s="54">
        <v>0</v>
      </c>
      <c r="I53" s="54">
        <v>0</v>
      </c>
      <c r="J53" s="54">
        <v>0</v>
      </c>
      <c r="K53" s="54">
        <v>0</v>
      </c>
      <c r="L53" s="54">
        <v>0</v>
      </c>
      <c r="M53" s="54">
        <v>0</v>
      </c>
      <c r="N53" s="54">
        <v>0</v>
      </c>
      <c r="O53" s="54">
        <v>0</v>
      </c>
      <c r="P53" s="54">
        <v>0</v>
      </c>
      <c r="Q53" s="54">
        <v>0</v>
      </c>
      <c r="R53" s="54">
        <v>0</v>
      </c>
      <c r="S53" s="54">
        <v>0</v>
      </c>
      <c r="T53" s="54">
        <v>0</v>
      </c>
      <c r="U53" s="54">
        <v>0</v>
      </c>
      <c r="V53" s="54">
        <v>0</v>
      </c>
      <c r="W53" s="54">
        <v>0</v>
      </c>
      <c r="X53" s="54">
        <v>0</v>
      </c>
      <c r="Y53" s="54">
        <v>0</v>
      </c>
      <c r="Z53" s="54">
        <v>0</v>
      </c>
    </row>
    <row r="54" spans="1:26" s="111" customFormat="1" ht="47.25" x14ac:dyDescent="0.25">
      <c r="A54" s="72" t="s">
        <v>79</v>
      </c>
      <c r="B54" s="32" t="s">
        <v>80</v>
      </c>
      <c r="C54" s="74" t="s">
        <v>117</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row>
    <row r="55" spans="1:26" s="111" customFormat="1" ht="47.25" x14ac:dyDescent="0.25">
      <c r="A55" s="72" t="s">
        <v>81</v>
      </c>
      <c r="B55" s="32" t="s">
        <v>82</v>
      </c>
      <c r="C55" s="74" t="s">
        <v>117</v>
      </c>
      <c r="D55" s="54">
        <v>0</v>
      </c>
      <c r="E55" s="54">
        <v>0</v>
      </c>
      <c r="F55" s="54">
        <v>0</v>
      </c>
      <c r="G55" s="54">
        <v>0</v>
      </c>
      <c r="H55" s="54">
        <v>0</v>
      </c>
      <c r="I55" s="54">
        <v>0</v>
      </c>
      <c r="J55" s="54">
        <v>0</v>
      </c>
      <c r="K55" s="54">
        <v>0</v>
      </c>
      <c r="L55" s="54">
        <v>0</v>
      </c>
      <c r="M55" s="54">
        <v>0</v>
      </c>
      <c r="N55" s="54">
        <v>0</v>
      </c>
      <c r="O55" s="54">
        <v>0</v>
      </c>
      <c r="P55" s="54">
        <v>0</v>
      </c>
      <c r="Q55" s="54">
        <v>0</v>
      </c>
      <c r="R55" s="54">
        <v>0</v>
      </c>
      <c r="S55" s="54">
        <v>0</v>
      </c>
      <c r="T55" s="54">
        <v>0</v>
      </c>
      <c r="U55" s="54">
        <f>U57+U58</f>
        <v>49.698890112222159</v>
      </c>
      <c r="V55" s="54">
        <v>0</v>
      </c>
      <c r="W55" s="54">
        <v>0</v>
      </c>
      <c r="X55" s="54">
        <v>0</v>
      </c>
      <c r="Y55" s="54">
        <v>0</v>
      </c>
      <c r="Z55" s="54">
        <v>0</v>
      </c>
    </row>
    <row r="56" spans="1:26" s="111" customFormat="1" ht="47.25" x14ac:dyDescent="0.25">
      <c r="A56" s="72" t="s">
        <v>83</v>
      </c>
      <c r="B56" s="32" t="s">
        <v>84</v>
      </c>
      <c r="C56" s="74" t="s">
        <v>117</v>
      </c>
      <c r="D56" s="54">
        <v>0</v>
      </c>
      <c r="E56" s="54">
        <v>0</v>
      </c>
      <c r="F56" s="54">
        <v>0</v>
      </c>
      <c r="G56" s="54">
        <v>0</v>
      </c>
      <c r="H56" s="54">
        <v>0</v>
      </c>
      <c r="I56" s="54">
        <v>0</v>
      </c>
      <c r="J56" s="54">
        <v>0</v>
      </c>
      <c r="K56" s="54">
        <v>0</v>
      </c>
      <c r="L56" s="54">
        <v>0</v>
      </c>
      <c r="M56" s="54">
        <v>0</v>
      </c>
      <c r="N56" s="54">
        <v>0</v>
      </c>
      <c r="O56" s="54">
        <v>0</v>
      </c>
      <c r="P56" s="54">
        <v>0</v>
      </c>
      <c r="Q56" s="54">
        <v>0</v>
      </c>
      <c r="R56" s="54">
        <v>0</v>
      </c>
      <c r="S56" s="54">
        <v>0</v>
      </c>
      <c r="T56" s="54">
        <v>0</v>
      </c>
      <c r="U56" s="54">
        <f>U55</f>
        <v>49.698890112222159</v>
      </c>
      <c r="V56" s="54">
        <v>0</v>
      </c>
      <c r="W56" s="54">
        <v>0</v>
      </c>
      <c r="X56" s="54">
        <v>0</v>
      </c>
      <c r="Y56" s="54">
        <v>0</v>
      </c>
      <c r="Z56" s="54">
        <v>0</v>
      </c>
    </row>
    <row r="57" spans="1:26" s="111" customFormat="1" ht="236.25" x14ac:dyDescent="0.25">
      <c r="A57" s="72" t="s">
        <v>83</v>
      </c>
      <c r="B57" s="32" t="s">
        <v>496</v>
      </c>
      <c r="C57" s="73" t="s">
        <v>497</v>
      </c>
      <c r="D57" s="54">
        <v>0</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7.6644456666666603</v>
      </c>
      <c r="V57" s="54">
        <v>0</v>
      </c>
      <c r="W57" s="54">
        <v>0</v>
      </c>
      <c r="X57" s="54">
        <v>0</v>
      </c>
      <c r="Y57" s="54">
        <v>0</v>
      </c>
      <c r="Z57" s="54">
        <v>0</v>
      </c>
    </row>
    <row r="58" spans="1:26" s="111" customFormat="1" ht="340.5" customHeight="1" x14ac:dyDescent="0.25">
      <c r="A58" s="72" t="s">
        <v>83</v>
      </c>
      <c r="B58" s="32" t="s">
        <v>498</v>
      </c>
      <c r="C58" s="73" t="s">
        <v>499</v>
      </c>
      <c r="D58" s="54">
        <v>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42.034444445555501</v>
      </c>
      <c r="V58" s="54">
        <v>0</v>
      </c>
      <c r="W58" s="54">
        <v>0</v>
      </c>
      <c r="X58" s="54">
        <v>0</v>
      </c>
      <c r="Y58" s="54">
        <v>0</v>
      </c>
      <c r="Z58" s="54">
        <v>0</v>
      </c>
    </row>
    <row r="59" spans="1:26" s="111" customFormat="1" ht="47.25" x14ac:dyDescent="0.25">
      <c r="A59" s="72" t="s">
        <v>87</v>
      </c>
      <c r="B59" s="32" t="s">
        <v>86</v>
      </c>
      <c r="C59" s="74" t="s">
        <v>117</v>
      </c>
      <c r="D59" s="54">
        <v>0</v>
      </c>
      <c r="E59" s="54">
        <v>0</v>
      </c>
      <c r="F59" s="54">
        <v>0</v>
      </c>
      <c r="G59" s="54">
        <v>0</v>
      </c>
      <c r="H59" s="54">
        <v>0</v>
      </c>
      <c r="I59" s="54">
        <v>0</v>
      </c>
      <c r="J59" s="54">
        <v>0</v>
      </c>
      <c r="K59" s="54">
        <v>0</v>
      </c>
      <c r="L59" s="54">
        <v>0</v>
      </c>
      <c r="M59" s="54">
        <v>0</v>
      </c>
      <c r="N59" s="54">
        <v>0</v>
      </c>
      <c r="O59" s="54">
        <v>0</v>
      </c>
      <c r="P59" s="54">
        <v>0</v>
      </c>
      <c r="Q59" s="54">
        <v>0</v>
      </c>
      <c r="R59" s="54">
        <v>0</v>
      </c>
      <c r="S59" s="54">
        <v>0</v>
      </c>
      <c r="T59" s="54">
        <v>0</v>
      </c>
      <c r="U59" s="54">
        <v>0</v>
      </c>
      <c r="V59" s="54">
        <v>0</v>
      </c>
      <c r="W59" s="54">
        <v>0</v>
      </c>
      <c r="X59" s="54">
        <v>0</v>
      </c>
      <c r="Y59" s="54">
        <v>0</v>
      </c>
      <c r="Z59" s="54">
        <v>0</v>
      </c>
    </row>
    <row r="60" spans="1:26" s="111" customFormat="1" ht="31.5" x14ac:dyDescent="0.25">
      <c r="A60" s="72" t="s">
        <v>87</v>
      </c>
      <c r="B60" s="32" t="s">
        <v>88</v>
      </c>
      <c r="C60" s="74" t="s">
        <v>117</v>
      </c>
      <c r="D60" s="54">
        <v>0</v>
      </c>
      <c r="E60" s="54">
        <v>0</v>
      </c>
      <c r="F60" s="54">
        <v>0</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row>
    <row r="61" spans="1:26" s="111" customFormat="1" ht="47.25" x14ac:dyDescent="0.25">
      <c r="A61" s="72" t="s">
        <v>89</v>
      </c>
      <c r="B61" s="32" t="s">
        <v>90</v>
      </c>
      <c r="C61" s="74" t="s">
        <v>117</v>
      </c>
      <c r="D61" s="54">
        <v>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row>
    <row r="62" spans="1:26" s="111" customFormat="1" ht="63" x14ac:dyDescent="0.25">
      <c r="A62" s="72" t="s">
        <v>91</v>
      </c>
      <c r="B62" s="32" t="s">
        <v>92</v>
      </c>
      <c r="C62" s="74" t="s">
        <v>117</v>
      </c>
      <c r="D62" s="54">
        <v>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row>
    <row r="63" spans="1:26" s="111" customFormat="1" ht="63" x14ac:dyDescent="0.25">
      <c r="A63" s="72" t="s">
        <v>93</v>
      </c>
      <c r="B63" s="32" t="s">
        <v>94</v>
      </c>
      <c r="C63" s="74" t="s">
        <v>117</v>
      </c>
      <c r="D63" s="54">
        <v>0</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row>
    <row r="64" spans="1:26" s="111" customFormat="1" ht="47.25" x14ac:dyDescent="0.25">
      <c r="A64" s="72" t="s">
        <v>95</v>
      </c>
      <c r="B64" s="32" t="s">
        <v>96</v>
      </c>
      <c r="C64" s="74" t="s">
        <v>117</v>
      </c>
      <c r="D64" s="54">
        <v>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row>
    <row r="65" spans="1:26" s="111" customFormat="1" ht="63" x14ac:dyDescent="0.25">
      <c r="A65" s="72" t="s">
        <v>97</v>
      </c>
      <c r="B65" s="32" t="s">
        <v>98</v>
      </c>
      <c r="C65" s="74" t="s">
        <v>117</v>
      </c>
      <c r="D65" s="54">
        <v>0</v>
      </c>
      <c r="E65" s="54">
        <v>0</v>
      </c>
      <c r="F65" s="54">
        <v>0</v>
      </c>
      <c r="G65" s="54">
        <v>0</v>
      </c>
      <c r="H65" s="54">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row>
    <row r="66" spans="1:26" s="111" customFormat="1" ht="63" x14ac:dyDescent="0.25">
      <c r="A66" s="72" t="s">
        <v>99</v>
      </c>
      <c r="B66" s="32" t="s">
        <v>100</v>
      </c>
      <c r="C66" s="74" t="s">
        <v>117</v>
      </c>
      <c r="D66" s="54">
        <v>0</v>
      </c>
      <c r="E66" s="54">
        <v>0</v>
      </c>
      <c r="F66" s="54">
        <v>0</v>
      </c>
      <c r="G66" s="54">
        <v>0</v>
      </c>
      <c r="H66" s="54">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row>
    <row r="67" spans="1:26" s="111" customFormat="1" ht="31.5" x14ac:dyDescent="0.25">
      <c r="A67" s="72" t="s">
        <v>101</v>
      </c>
      <c r="B67" s="114" t="s">
        <v>102</v>
      </c>
      <c r="C67" s="74" t="s">
        <v>117</v>
      </c>
      <c r="D67" s="54">
        <v>0</v>
      </c>
      <c r="E67" s="54">
        <v>0</v>
      </c>
      <c r="F67" s="54">
        <v>0</v>
      </c>
      <c r="G67" s="54">
        <v>0</v>
      </c>
      <c r="H67" s="54">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row>
    <row r="68" spans="1:26" s="111" customFormat="1" ht="47.25" x14ac:dyDescent="0.25">
      <c r="A68" s="72" t="s">
        <v>103</v>
      </c>
      <c r="B68" s="32" t="s">
        <v>104</v>
      </c>
      <c r="C68" s="74" t="s">
        <v>117</v>
      </c>
      <c r="D68" s="54">
        <v>0</v>
      </c>
      <c r="E68" s="54">
        <v>0</v>
      </c>
      <c r="F68" s="54">
        <v>0</v>
      </c>
      <c r="G68" s="54">
        <v>0</v>
      </c>
      <c r="H68" s="54">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row>
    <row r="69" spans="1:26" s="111" customFormat="1" ht="63" x14ac:dyDescent="0.25">
      <c r="A69" s="72" t="s">
        <v>105</v>
      </c>
      <c r="B69" s="32" t="s">
        <v>106</v>
      </c>
      <c r="C69" s="74" t="s">
        <v>117</v>
      </c>
      <c r="D69" s="54">
        <v>0</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row>
    <row r="70" spans="1:26" ht="63" x14ac:dyDescent="0.2">
      <c r="A70" s="72" t="s">
        <v>107</v>
      </c>
      <c r="B70" s="32" t="s">
        <v>108</v>
      </c>
      <c r="C70" s="74" t="s">
        <v>117</v>
      </c>
      <c r="D70" s="54">
        <v>0</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row>
    <row r="71" spans="1:26" ht="63" x14ac:dyDescent="0.2">
      <c r="A71" s="72" t="s">
        <v>109</v>
      </c>
      <c r="B71" s="32" t="s">
        <v>110</v>
      </c>
      <c r="C71" s="74" t="s">
        <v>117</v>
      </c>
      <c r="D71" s="54">
        <v>0</v>
      </c>
      <c r="E71" s="54">
        <v>0</v>
      </c>
      <c r="F71" s="54">
        <v>0</v>
      </c>
      <c r="G71" s="54">
        <v>0</v>
      </c>
      <c r="H71" s="54">
        <v>0</v>
      </c>
      <c r="I71" s="54">
        <v>0</v>
      </c>
      <c r="J71" s="54">
        <v>0</v>
      </c>
      <c r="K71" s="54">
        <v>0</v>
      </c>
      <c r="L71" s="54">
        <v>0</v>
      </c>
      <c r="M71" s="54">
        <v>0</v>
      </c>
      <c r="N71" s="54">
        <v>0</v>
      </c>
      <c r="O71" s="54">
        <v>0</v>
      </c>
      <c r="P71" s="54">
        <v>0</v>
      </c>
      <c r="Q71" s="54">
        <v>0</v>
      </c>
      <c r="R71" s="54">
        <v>0</v>
      </c>
      <c r="S71" s="54">
        <v>0</v>
      </c>
      <c r="T71" s="54">
        <v>0</v>
      </c>
      <c r="U71" s="54">
        <v>0</v>
      </c>
      <c r="V71" s="54">
        <v>0</v>
      </c>
      <c r="W71" s="54">
        <v>0</v>
      </c>
      <c r="X71" s="54">
        <v>0</v>
      </c>
      <c r="Y71" s="54">
        <v>0</v>
      </c>
      <c r="Z71" s="54">
        <v>0</v>
      </c>
    </row>
    <row r="72" spans="1:26" ht="47.25" x14ac:dyDescent="0.2">
      <c r="A72" s="72" t="s">
        <v>111</v>
      </c>
      <c r="B72" s="32" t="s">
        <v>112</v>
      </c>
      <c r="C72" s="74" t="s">
        <v>117</v>
      </c>
      <c r="D72" s="54">
        <v>0</v>
      </c>
      <c r="E72" s="54">
        <v>0</v>
      </c>
      <c r="F72" s="54">
        <v>0</v>
      </c>
      <c r="G72" s="54">
        <v>0</v>
      </c>
      <c r="H72" s="54">
        <v>0</v>
      </c>
      <c r="I72" s="54">
        <v>0</v>
      </c>
      <c r="J72" s="54">
        <v>0</v>
      </c>
      <c r="K72" s="54">
        <v>0</v>
      </c>
      <c r="L72" s="54">
        <v>0</v>
      </c>
      <c r="M72" s="54">
        <v>0</v>
      </c>
      <c r="N72" s="54">
        <v>0</v>
      </c>
      <c r="O72" s="54">
        <v>0</v>
      </c>
      <c r="P72" s="54">
        <v>0</v>
      </c>
      <c r="Q72" s="54">
        <v>0</v>
      </c>
      <c r="R72" s="54">
        <v>0</v>
      </c>
      <c r="S72" s="54">
        <v>0</v>
      </c>
      <c r="T72" s="54">
        <v>0</v>
      </c>
      <c r="U72" s="54">
        <v>0</v>
      </c>
      <c r="V72" s="54">
        <v>0</v>
      </c>
      <c r="W72" s="54">
        <v>0</v>
      </c>
      <c r="X72" s="54">
        <v>0</v>
      </c>
      <c r="Y72" s="54">
        <v>0</v>
      </c>
      <c r="Z72" s="54">
        <v>0</v>
      </c>
    </row>
    <row r="73" spans="1:26" ht="63" x14ac:dyDescent="0.2">
      <c r="A73" s="72" t="s">
        <v>111</v>
      </c>
      <c r="B73" s="32" t="s">
        <v>500</v>
      </c>
      <c r="C73" s="73" t="s">
        <v>501</v>
      </c>
      <c r="D73" s="54">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row>
    <row r="74" spans="1:26" ht="47.25" x14ac:dyDescent="0.2">
      <c r="A74" s="72" t="s">
        <v>113</v>
      </c>
      <c r="B74" s="32" t="s">
        <v>114</v>
      </c>
      <c r="C74" s="74" t="s">
        <v>117</v>
      </c>
      <c r="D74" s="54">
        <v>0</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0</v>
      </c>
    </row>
    <row r="75" spans="1:26" ht="31.5" x14ac:dyDescent="0.2">
      <c r="A75" s="72" t="s">
        <v>115</v>
      </c>
      <c r="B75" s="32" t="s">
        <v>116</v>
      </c>
      <c r="C75" s="74" t="s">
        <v>117</v>
      </c>
      <c r="D75" s="54">
        <v>0</v>
      </c>
      <c r="E75" s="54">
        <v>0</v>
      </c>
      <c r="F75" s="54">
        <v>0</v>
      </c>
      <c r="G75" s="54">
        <v>0</v>
      </c>
      <c r="H75" s="54">
        <v>0</v>
      </c>
      <c r="I75" s="54">
        <v>0</v>
      </c>
      <c r="J75" s="54">
        <v>0</v>
      </c>
      <c r="K75" s="54">
        <v>0</v>
      </c>
      <c r="L75" s="54">
        <v>0</v>
      </c>
      <c r="M75" s="54">
        <v>0</v>
      </c>
      <c r="N75" s="54">
        <v>0</v>
      </c>
      <c r="O75" s="54">
        <v>0</v>
      </c>
      <c r="P75" s="54">
        <v>0</v>
      </c>
      <c r="Q75" s="54">
        <v>0</v>
      </c>
      <c r="R75" s="54">
        <v>0</v>
      </c>
      <c r="S75" s="54">
        <v>0</v>
      </c>
      <c r="T75" s="54">
        <v>0</v>
      </c>
      <c r="U75" s="54">
        <v>0</v>
      </c>
      <c r="V75" s="54">
        <v>0</v>
      </c>
      <c r="W75" s="54">
        <v>0</v>
      </c>
      <c r="X75" s="54">
        <v>0</v>
      </c>
      <c r="Y75" s="54">
        <f>Y78</f>
        <v>4.4166120000000006</v>
      </c>
      <c r="Z75" s="54">
        <v>0</v>
      </c>
    </row>
    <row r="76" spans="1:26" ht="110.25" x14ac:dyDescent="0.2">
      <c r="A76" s="72" t="s">
        <v>115</v>
      </c>
      <c r="B76" s="32" t="s">
        <v>502</v>
      </c>
      <c r="C76" s="73" t="s">
        <v>503</v>
      </c>
      <c r="D76" s="54">
        <v>0</v>
      </c>
      <c r="E76" s="54">
        <v>0</v>
      </c>
      <c r="F76" s="54">
        <v>0</v>
      </c>
      <c r="G76" s="54">
        <v>0</v>
      </c>
      <c r="H76" s="54">
        <v>0</v>
      </c>
      <c r="I76" s="54">
        <v>0</v>
      </c>
      <c r="J76" s="54">
        <v>0</v>
      </c>
      <c r="K76" s="54">
        <v>0</v>
      </c>
      <c r="L76" s="54">
        <v>0</v>
      </c>
      <c r="M76" s="54">
        <v>0</v>
      </c>
      <c r="N76" s="54">
        <v>0</v>
      </c>
      <c r="O76" s="54">
        <v>0</v>
      </c>
      <c r="P76" s="54">
        <v>0</v>
      </c>
      <c r="Q76" s="54">
        <v>0</v>
      </c>
      <c r="R76" s="54">
        <v>0</v>
      </c>
      <c r="S76" s="54">
        <v>0</v>
      </c>
      <c r="T76" s="54">
        <v>0</v>
      </c>
      <c r="U76" s="54">
        <v>0</v>
      </c>
      <c r="V76" s="54">
        <v>0</v>
      </c>
      <c r="W76" s="54">
        <v>0</v>
      </c>
      <c r="X76" s="54">
        <v>0</v>
      </c>
      <c r="Y76" s="54">
        <v>0</v>
      </c>
      <c r="Z76" s="54">
        <v>0</v>
      </c>
    </row>
    <row r="77" spans="1:26" ht="126" x14ac:dyDescent="0.2">
      <c r="A77" s="72" t="s">
        <v>115</v>
      </c>
      <c r="B77" s="32" t="s">
        <v>504</v>
      </c>
      <c r="C77" s="73" t="s">
        <v>505</v>
      </c>
      <c r="D77" s="54">
        <v>0</v>
      </c>
      <c r="E77" s="54">
        <v>0</v>
      </c>
      <c r="F77" s="54">
        <v>0</v>
      </c>
      <c r="G77" s="54">
        <v>0</v>
      </c>
      <c r="H77" s="54">
        <v>0</v>
      </c>
      <c r="I77" s="54">
        <v>0</v>
      </c>
      <c r="J77" s="54">
        <v>0</v>
      </c>
      <c r="K77" s="54">
        <v>0</v>
      </c>
      <c r="L77" s="54">
        <v>0</v>
      </c>
      <c r="M77" s="54">
        <v>0</v>
      </c>
      <c r="N77" s="54">
        <v>0</v>
      </c>
      <c r="O77" s="54">
        <v>0</v>
      </c>
      <c r="P77" s="54">
        <v>0</v>
      </c>
      <c r="Q77" s="54">
        <v>0</v>
      </c>
      <c r="R77" s="54">
        <v>0</v>
      </c>
      <c r="S77" s="54">
        <v>0</v>
      </c>
      <c r="T77" s="54">
        <v>0</v>
      </c>
      <c r="U77" s="54">
        <v>0</v>
      </c>
      <c r="V77" s="54">
        <v>0</v>
      </c>
      <c r="W77" s="54">
        <v>0</v>
      </c>
      <c r="X77" s="54">
        <v>0</v>
      </c>
      <c r="Y77" s="54">
        <v>0</v>
      </c>
      <c r="Z77" s="54">
        <v>0</v>
      </c>
    </row>
    <row r="78" spans="1:26" ht="47.25" x14ac:dyDescent="0.2">
      <c r="A78" s="72" t="s">
        <v>115</v>
      </c>
      <c r="B78" s="32" t="s">
        <v>506</v>
      </c>
      <c r="C78" s="73" t="s">
        <v>507</v>
      </c>
      <c r="D78" s="54">
        <v>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4.4166120000000006</v>
      </c>
      <c r="Z78" s="54">
        <v>0</v>
      </c>
    </row>
  </sheetData>
  <mergeCells count="18">
    <mergeCell ref="N2:O2"/>
    <mergeCell ref="A10:Z10"/>
    <mergeCell ref="A11:Z11"/>
    <mergeCell ref="A12:Z12"/>
    <mergeCell ref="W2:Z2"/>
    <mergeCell ref="A14:Z14"/>
    <mergeCell ref="X18:Y18"/>
    <mergeCell ref="A16:Z16"/>
    <mergeCell ref="A17:A19"/>
    <mergeCell ref="B17:B19"/>
    <mergeCell ref="C17:C19"/>
    <mergeCell ref="D17:Z17"/>
    <mergeCell ref="L18:O18"/>
    <mergeCell ref="P18:R18"/>
    <mergeCell ref="S18:T18"/>
    <mergeCell ref="U18:W18"/>
    <mergeCell ref="A15:Z15"/>
    <mergeCell ref="D18:K18"/>
  </mergeCells>
  <printOptions horizontalCentered="1"/>
  <pageMargins left="0.70866141732283472" right="0.70866141732283472" top="0.74803149606299213" bottom="0.74803149606299213" header="0.31496062992125984" footer="0.31496062992125984"/>
  <pageSetup paperSize="8" scale="2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8"/>
  <sheetViews>
    <sheetView view="pageBreakPreview" topLeftCell="A70" zoomScale="70" zoomScaleNormal="70" zoomScaleSheetLayoutView="70" workbookViewId="0">
      <selection activeCell="A28" sqref="A28:XFD28"/>
    </sheetView>
  </sheetViews>
  <sheetFormatPr defaultColWidth="17.28515625" defaultRowHeight="12" x14ac:dyDescent="0.2"/>
  <cols>
    <col min="1" max="1" width="17.28515625" style="9"/>
    <col min="2" max="2" width="52.140625" style="9" customWidth="1"/>
    <col min="3" max="16384" width="17.28515625" style="9"/>
  </cols>
  <sheetData>
    <row r="1" spans="1:39" ht="15" x14ac:dyDescent="0.2">
      <c r="V1" s="50" t="s">
        <v>516</v>
      </c>
      <c r="X1" s="50"/>
      <c r="AA1" s="50"/>
    </row>
    <row r="2" spans="1:39" ht="16.5" customHeight="1" x14ac:dyDescent="0.25">
      <c r="L2" s="104"/>
      <c r="M2" s="104"/>
      <c r="N2" s="161"/>
      <c r="O2" s="161"/>
      <c r="V2" s="151" t="str">
        <f>'3.4'!W2</f>
        <v>к распоряжению комитета по топливно-энергетическому комплексу Ленинградской области</v>
      </c>
      <c r="W2" s="151"/>
      <c r="X2" s="151"/>
      <c r="Y2" s="151"/>
      <c r="Z2" s="151"/>
      <c r="AA2" s="49"/>
    </row>
    <row r="3" spans="1:39" ht="16.5" customHeight="1" x14ac:dyDescent="0.25">
      <c r="L3" s="126"/>
      <c r="M3" s="126"/>
      <c r="N3" s="126"/>
      <c r="O3" s="126"/>
      <c r="V3" s="125"/>
      <c r="W3" s="125"/>
      <c r="X3" s="125"/>
      <c r="Y3" s="125"/>
      <c r="Z3" s="125"/>
      <c r="AA3" s="49"/>
    </row>
    <row r="4" spans="1:39" ht="16.5" customHeight="1" x14ac:dyDescent="0.25">
      <c r="L4" s="126"/>
      <c r="M4" s="126"/>
      <c r="N4" s="126"/>
      <c r="O4" s="126"/>
      <c r="V4" s="125"/>
      <c r="W4" s="125"/>
      <c r="X4" s="125"/>
      <c r="Y4" s="125"/>
      <c r="Z4" s="125"/>
      <c r="AA4" s="49"/>
    </row>
    <row r="5" spans="1:39" ht="16.5" customHeight="1" x14ac:dyDescent="0.25">
      <c r="L5" s="126"/>
      <c r="M5" s="126"/>
      <c r="N5" s="126"/>
      <c r="O5" s="126"/>
      <c r="V5" s="125"/>
      <c r="W5" s="125"/>
      <c r="X5" s="125"/>
      <c r="Y5" s="125"/>
      <c r="Z5" s="125"/>
      <c r="AA5" s="49"/>
    </row>
    <row r="6" spans="1:39" ht="16.5" customHeight="1" x14ac:dyDescent="0.25">
      <c r="L6" s="126"/>
      <c r="M6" s="126"/>
      <c r="N6" s="126"/>
      <c r="O6" s="126"/>
      <c r="V6" s="125"/>
      <c r="W6" s="125"/>
      <c r="X6" s="125"/>
      <c r="Y6" s="125"/>
      <c r="Z6" s="125"/>
      <c r="AA6" s="49"/>
    </row>
    <row r="7" spans="1:39" ht="16.5" customHeight="1" x14ac:dyDescent="0.25">
      <c r="L7" s="126"/>
      <c r="M7" s="126"/>
      <c r="N7" s="126"/>
      <c r="O7" s="126"/>
      <c r="V7" s="125"/>
      <c r="W7" s="125"/>
      <c r="X7" s="125"/>
      <c r="Y7" s="125"/>
      <c r="Z7" s="125"/>
      <c r="AA7" s="49"/>
    </row>
    <row r="8" spans="1:39" ht="15.75" x14ac:dyDescent="0.25">
      <c r="L8" s="104"/>
      <c r="M8" s="104"/>
      <c r="N8" s="104"/>
      <c r="O8" s="104"/>
      <c r="X8" s="49"/>
      <c r="Z8" s="49"/>
      <c r="AA8" s="49"/>
    </row>
    <row r="9" spans="1:39" x14ac:dyDescent="0.2">
      <c r="L9" s="105"/>
      <c r="M9" s="105"/>
      <c r="N9" s="105"/>
      <c r="O9" s="105"/>
    </row>
    <row r="10" spans="1:39" ht="18.75" x14ac:dyDescent="0.2">
      <c r="A10" s="142" t="s">
        <v>0</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39" ht="18.75" x14ac:dyDescent="0.2">
      <c r="A11" s="142" t="s">
        <v>135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39" ht="18.75" x14ac:dyDescent="0.3">
      <c r="A12" s="162" t="s">
        <v>492</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4" spans="1:39" ht="18.75" x14ac:dyDescent="0.2">
      <c r="A14" s="142" t="s">
        <v>488</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39" ht="15.75" x14ac:dyDescent="0.2">
      <c r="A15" s="143"/>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39" s="105" customFormat="1" ht="18.75" x14ac:dyDescent="0.3">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7"/>
      <c r="AB16" s="7"/>
      <c r="AC16" s="7"/>
      <c r="AD16" s="7"/>
      <c r="AE16" s="7"/>
      <c r="AF16" s="7"/>
      <c r="AG16" s="7"/>
      <c r="AH16" s="7"/>
      <c r="AI16" s="7"/>
      <c r="AJ16" s="7"/>
      <c r="AK16" s="7"/>
      <c r="AL16" s="7"/>
      <c r="AM16" s="7"/>
    </row>
    <row r="17" spans="1:26" s="106" customFormat="1" ht="15.75" x14ac:dyDescent="0.2">
      <c r="A17" s="156" t="s">
        <v>2</v>
      </c>
      <c r="B17" s="156" t="s">
        <v>120</v>
      </c>
      <c r="C17" s="156" t="s">
        <v>121</v>
      </c>
      <c r="D17" s="156" t="s">
        <v>136</v>
      </c>
      <c r="E17" s="156"/>
      <c r="F17" s="156"/>
      <c r="G17" s="156"/>
      <c r="H17" s="156"/>
      <c r="I17" s="156"/>
      <c r="J17" s="156"/>
      <c r="K17" s="156"/>
      <c r="L17" s="156"/>
      <c r="M17" s="156"/>
      <c r="N17" s="156"/>
      <c r="O17" s="156"/>
      <c r="P17" s="156"/>
      <c r="Q17" s="156"/>
      <c r="R17" s="156"/>
      <c r="S17" s="156"/>
      <c r="T17" s="156"/>
      <c r="U17" s="156"/>
      <c r="V17" s="156"/>
      <c r="W17" s="156"/>
      <c r="X17" s="156"/>
      <c r="Y17" s="156"/>
      <c r="Z17" s="156"/>
    </row>
    <row r="18" spans="1:26" ht="110.25" x14ac:dyDescent="0.2">
      <c r="A18" s="156"/>
      <c r="B18" s="156"/>
      <c r="C18" s="156"/>
      <c r="D18" s="158" t="s">
        <v>137</v>
      </c>
      <c r="E18" s="159"/>
      <c r="F18" s="159"/>
      <c r="G18" s="159"/>
      <c r="H18" s="159"/>
      <c r="I18" s="159"/>
      <c r="J18" s="159"/>
      <c r="K18" s="160"/>
      <c r="L18" s="156" t="s">
        <v>138</v>
      </c>
      <c r="M18" s="156"/>
      <c r="N18" s="156"/>
      <c r="O18" s="156"/>
      <c r="P18" s="156" t="s">
        <v>139</v>
      </c>
      <c r="Q18" s="156"/>
      <c r="R18" s="156"/>
      <c r="S18" s="156" t="s">
        <v>140</v>
      </c>
      <c r="T18" s="156"/>
      <c r="U18" s="156" t="s">
        <v>141</v>
      </c>
      <c r="V18" s="156"/>
      <c r="W18" s="156"/>
      <c r="X18" s="156" t="s">
        <v>142</v>
      </c>
      <c r="Y18" s="156"/>
      <c r="Z18" s="73" t="s">
        <v>143</v>
      </c>
    </row>
    <row r="19" spans="1:26" ht="204" x14ac:dyDescent="0.2">
      <c r="A19" s="156"/>
      <c r="B19" s="156"/>
      <c r="C19" s="156"/>
      <c r="D19" s="107" t="s">
        <v>144</v>
      </c>
      <c r="E19" s="107" t="s">
        <v>145</v>
      </c>
      <c r="F19" s="108" t="s">
        <v>509</v>
      </c>
      <c r="G19" s="108" t="s">
        <v>146</v>
      </c>
      <c r="H19" s="108" t="s">
        <v>147</v>
      </c>
      <c r="I19" s="108" t="s">
        <v>148</v>
      </c>
      <c r="J19" s="108" t="s">
        <v>510</v>
      </c>
      <c r="K19" s="107" t="s">
        <v>149</v>
      </c>
      <c r="L19" s="101" t="s">
        <v>150</v>
      </c>
      <c r="M19" s="101" t="s">
        <v>151</v>
      </c>
      <c r="N19" s="101" t="s">
        <v>152</v>
      </c>
      <c r="O19" s="101" t="s">
        <v>153</v>
      </c>
      <c r="P19" s="101" t="s">
        <v>154</v>
      </c>
      <c r="Q19" s="101" t="s">
        <v>155</v>
      </c>
      <c r="R19" s="101" t="s">
        <v>156</v>
      </c>
      <c r="S19" s="101" t="s">
        <v>157</v>
      </c>
      <c r="T19" s="101" t="s">
        <v>158</v>
      </c>
      <c r="U19" s="101" t="s">
        <v>159</v>
      </c>
      <c r="V19" s="101" t="s">
        <v>160</v>
      </c>
      <c r="W19" s="101" t="s">
        <v>161</v>
      </c>
      <c r="X19" s="101" t="s">
        <v>162</v>
      </c>
      <c r="Y19" s="101" t="s">
        <v>163</v>
      </c>
      <c r="Z19" s="101" t="s">
        <v>164</v>
      </c>
    </row>
    <row r="20" spans="1:26" s="111" customFormat="1" ht="15.75" x14ac:dyDescent="0.25">
      <c r="A20" s="76">
        <v>1</v>
      </c>
      <c r="B20" s="113">
        <v>2</v>
      </c>
      <c r="C20" s="76">
        <v>3</v>
      </c>
      <c r="D20" s="110" t="s">
        <v>165</v>
      </c>
      <c r="E20" s="110" t="s">
        <v>166</v>
      </c>
      <c r="F20" s="110" t="s">
        <v>168</v>
      </c>
      <c r="G20" s="110" t="s">
        <v>167</v>
      </c>
      <c r="H20" s="110" t="s">
        <v>169</v>
      </c>
      <c r="I20" s="110" t="s">
        <v>170</v>
      </c>
      <c r="J20" s="110" t="s">
        <v>511</v>
      </c>
      <c r="K20" s="110" t="s">
        <v>512</v>
      </c>
      <c r="L20" s="110" t="s">
        <v>171</v>
      </c>
      <c r="M20" s="110" t="s">
        <v>172</v>
      </c>
      <c r="N20" s="110" t="s">
        <v>174</v>
      </c>
      <c r="O20" s="110" t="s">
        <v>173</v>
      </c>
      <c r="P20" s="110" t="s">
        <v>175</v>
      </c>
      <c r="Q20" s="110" t="s">
        <v>176</v>
      </c>
      <c r="R20" s="110" t="s">
        <v>177</v>
      </c>
      <c r="S20" s="110" t="s">
        <v>178</v>
      </c>
      <c r="T20" s="110" t="s">
        <v>179</v>
      </c>
      <c r="U20" s="110" t="s">
        <v>180</v>
      </c>
      <c r="V20" s="110" t="s">
        <v>181</v>
      </c>
      <c r="W20" s="110" t="s">
        <v>182</v>
      </c>
      <c r="X20" s="110" t="s">
        <v>183</v>
      </c>
      <c r="Y20" s="110" t="s">
        <v>184</v>
      </c>
      <c r="Z20" s="110" t="s">
        <v>185</v>
      </c>
    </row>
    <row r="21" spans="1:26" s="111" customFormat="1" ht="31.5" x14ac:dyDescent="0.25">
      <c r="A21" s="72" t="s">
        <v>21</v>
      </c>
      <c r="B21" s="32" t="s">
        <v>22</v>
      </c>
      <c r="C21" s="74" t="s">
        <v>117</v>
      </c>
      <c r="D21" s="54">
        <v>0</v>
      </c>
      <c r="E21" s="54">
        <v>0</v>
      </c>
      <c r="F21" s="54">
        <f>F25</f>
        <v>0</v>
      </c>
      <c r="G21" s="54">
        <v>0</v>
      </c>
      <c r="H21" s="54">
        <v>0</v>
      </c>
      <c r="I21" s="54">
        <v>0</v>
      </c>
      <c r="J21" s="54">
        <f>J25</f>
        <v>0</v>
      </c>
      <c r="K21" s="54">
        <v>0</v>
      </c>
      <c r="L21" s="53">
        <f>SUM(L23:L27)</f>
        <v>0</v>
      </c>
      <c r="M21" s="53">
        <f t="shared" ref="M21:Y21" si="0">SUM(M23:M27)</f>
        <v>0</v>
      </c>
      <c r="N21" s="54">
        <v>0</v>
      </c>
      <c r="O21" s="54">
        <v>0</v>
      </c>
      <c r="P21" s="54">
        <v>0</v>
      </c>
      <c r="Q21" s="54">
        <v>0</v>
      </c>
      <c r="R21" s="54">
        <v>0</v>
      </c>
      <c r="S21" s="54">
        <v>0</v>
      </c>
      <c r="T21" s="54">
        <v>0</v>
      </c>
      <c r="U21" s="54">
        <f>U55</f>
        <v>47.5</v>
      </c>
      <c r="V21" s="54">
        <v>0</v>
      </c>
      <c r="W21" s="54">
        <v>0</v>
      </c>
      <c r="X21" s="54">
        <v>0</v>
      </c>
      <c r="Y21" s="53">
        <f t="shared" si="0"/>
        <v>0</v>
      </c>
      <c r="Z21" s="54">
        <v>0</v>
      </c>
    </row>
    <row r="22" spans="1:26" s="111" customFormat="1" ht="15.75" x14ac:dyDescent="0.25">
      <c r="A22" s="72" t="s">
        <v>23</v>
      </c>
      <c r="B22" s="32" t="s">
        <v>24</v>
      </c>
      <c r="C22" s="74" t="s">
        <v>117</v>
      </c>
      <c r="D22" s="54">
        <v>0</v>
      </c>
      <c r="E22" s="54">
        <v>0</v>
      </c>
      <c r="F22" s="54">
        <v>0</v>
      </c>
      <c r="G22" s="54">
        <v>0</v>
      </c>
      <c r="H22" s="54">
        <v>0</v>
      </c>
      <c r="I22" s="54">
        <v>0</v>
      </c>
      <c r="J22" s="54">
        <v>0</v>
      </c>
      <c r="K22" s="54">
        <v>0</v>
      </c>
      <c r="L22" s="54">
        <v>0</v>
      </c>
      <c r="M22" s="54">
        <v>0</v>
      </c>
      <c r="N22" s="54">
        <v>0</v>
      </c>
      <c r="O22" s="54">
        <v>0</v>
      </c>
      <c r="P22" s="54">
        <v>0</v>
      </c>
      <c r="Q22" s="54">
        <v>0</v>
      </c>
      <c r="R22" s="54">
        <v>0</v>
      </c>
      <c r="S22" s="54">
        <v>0</v>
      </c>
      <c r="T22" s="54">
        <v>0</v>
      </c>
      <c r="U22" s="54">
        <v>0</v>
      </c>
      <c r="V22" s="54">
        <v>0</v>
      </c>
      <c r="W22" s="54">
        <v>0</v>
      </c>
      <c r="X22" s="54">
        <v>0</v>
      </c>
      <c r="Y22" s="54">
        <v>0</v>
      </c>
      <c r="Z22" s="54">
        <v>0</v>
      </c>
    </row>
    <row r="23" spans="1:26" s="111" customFormat="1" ht="31.5" x14ac:dyDescent="0.25">
      <c r="A23" s="72" t="s">
        <v>25</v>
      </c>
      <c r="B23" s="32" t="s">
        <v>26</v>
      </c>
      <c r="C23" s="74" t="s">
        <v>117</v>
      </c>
      <c r="D23" s="54">
        <v>0</v>
      </c>
      <c r="E23" s="54">
        <v>0</v>
      </c>
      <c r="F23" s="54">
        <v>0</v>
      </c>
      <c r="G23" s="54">
        <v>0</v>
      </c>
      <c r="H23" s="54">
        <v>0</v>
      </c>
      <c r="I23" s="54">
        <v>0</v>
      </c>
      <c r="J23" s="54">
        <v>0</v>
      </c>
      <c r="K23" s="54">
        <v>0</v>
      </c>
      <c r="L23" s="53">
        <f>SUM(L47)</f>
        <v>0</v>
      </c>
      <c r="M23" s="53">
        <f t="shared" ref="M23:Y23" si="1">SUM(M47)</f>
        <v>0</v>
      </c>
      <c r="N23" s="54">
        <v>0</v>
      </c>
      <c r="O23" s="54">
        <v>0</v>
      </c>
      <c r="P23" s="54">
        <v>0</v>
      </c>
      <c r="Q23" s="54">
        <v>0</v>
      </c>
      <c r="R23" s="54">
        <v>0</v>
      </c>
      <c r="S23" s="54">
        <v>0</v>
      </c>
      <c r="T23" s="54">
        <v>0</v>
      </c>
      <c r="U23" s="54">
        <f>U21</f>
        <v>47.5</v>
      </c>
      <c r="V23" s="54">
        <v>0</v>
      </c>
      <c r="W23" s="54">
        <v>0</v>
      </c>
      <c r="X23" s="54">
        <v>0</v>
      </c>
      <c r="Y23" s="53">
        <f t="shared" si="1"/>
        <v>0</v>
      </c>
      <c r="Z23" s="54">
        <v>0</v>
      </c>
    </row>
    <row r="24" spans="1:26" s="111" customFormat="1" ht="63" x14ac:dyDescent="0.25">
      <c r="A24" s="72" t="s">
        <v>27</v>
      </c>
      <c r="B24" s="114" t="s">
        <v>28</v>
      </c>
      <c r="C24" s="74" t="s">
        <v>117</v>
      </c>
      <c r="D24" s="54">
        <v>0</v>
      </c>
      <c r="E24" s="54">
        <v>0</v>
      </c>
      <c r="F24" s="54">
        <v>0</v>
      </c>
      <c r="G24" s="54">
        <v>0</v>
      </c>
      <c r="H24" s="54">
        <v>0</v>
      </c>
      <c r="I24" s="54">
        <v>0</v>
      </c>
      <c r="J24" s="54">
        <v>0</v>
      </c>
      <c r="K24" s="54">
        <v>0</v>
      </c>
      <c r="L24" s="54">
        <v>0</v>
      </c>
      <c r="M24" s="54">
        <v>0</v>
      </c>
      <c r="N24" s="54">
        <v>0</v>
      </c>
      <c r="O24" s="54">
        <v>0</v>
      </c>
      <c r="P24" s="54">
        <v>0</v>
      </c>
      <c r="Q24" s="54">
        <v>0</v>
      </c>
      <c r="R24" s="54">
        <v>0</v>
      </c>
      <c r="S24" s="54">
        <v>0</v>
      </c>
      <c r="T24" s="54">
        <v>0</v>
      </c>
      <c r="U24" s="54">
        <v>0</v>
      </c>
      <c r="V24" s="54">
        <v>0</v>
      </c>
      <c r="W24" s="54">
        <v>0</v>
      </c>
      <c r="X24" s="54">
        <v>0</v>
      </c>
      <c r="Y24" s="54">
        <v>0</v>
      </c>
      <c r="Z24" s="54">
        <v>0</v>
      </c>
    </row>
    <row r="25" spans="1:26" s="111" customFormat="1" ht="31.5" x14ac:dyDescent="0.25">
      <c r="A25" s="72" t="s">
        <v>29</v>
      </c>
      <c r="B25" s="32" t="s">
        <v>30</v>
      </c>
      <c r="C25" s="74" t="s">
        <v>117</v>
      </c>
      <c r="D25" s="54">
        <v>0</v>
      </c>
      <c r="E25" s="54">
        <v>0</v>
      </c>
      <c r="F25" s="54">
        <f>F72</f>
        <v>0</v>
      </c>
      <c r="G25" s="54">
        <v>0</v>
      </c>
      <c r="H25" s="54">
        <v>0</v>
      </c>
      <c r="I25" s="54">
        <v>0</v>
      </c>
      <c r="J25" s="54">
        <f>J73</f>
        <v>0</v>
      </c>
      <c r="K25" s="54">
        <v>0</v>
      </c>
      <c r="L25" s="54">
        <v>0</v>
      </c>
      <c r="M25" s="54">
        <v>0</v>
      </c>
      <c r="N25" s="54">
        <v>0</v>
      </c>
      <c r="O25" s="54">
        <v>0</v>
      </c>
      <c r="P25" s="54">
        <v>0</v>
      </c>
      <c r="Q25" s="54">
        <v>0</v>
      </c>
      <c r="R25" s="54">
        <v>0</v>
      </c>
      <c r="S25" s="54">
        <v>0</v>
      </c>
      <c r="T25" s="54">
        <v>0</v>
      </c>
      <c r="U25" s="54">
        <v>0</v>
      </c>
      <c r="V25" s="54">
        <v>0</v>
      </c>
      <c r="W25" s="54">
        <v>0</v>
      </c>
      <c r="X25" s="54">
        <v>0</v>
      </c>
      <c r="Y25" s="54">
        <v>0</v>
      </c>
      <c r="Z25" s="54">
        <v>0</v>
      </c>
    </row>
    <row r="26" spans="1:26" s="111" customFormat="1" ht="31.5" x14ac:dyDescent="0.25">
      <c r="A26" s="72" t="s">
        <v>31</v>
      </c>
      <c r="B26" s="32" t="s">
        <v>32</v>
      </c>
      <c r="C26" s="74" t="s">
        <v>117</v>
      </c>
      <c r="D26" s="54">
        <v>0</v>
      </c>
      <c r="E26" s="54">
        <v>0</v>
      </c>
      <c r="F26" s="54">
        <v>0</v>
      </c>
      <c r="G26" s="54">
        <v>0</v>
      </c>
      <c r="H26" s="54">
        <v>0</v>
      </c>
      <c r="I26" s="54">
        <v>0</v>
      </c>
      <c r="J26" s="54">
        <v>0</v>
      </c>
      <c r="K26" s="54">
        <v>0</v>
      </c>
      <c r="L26" s="54">
        <v>0</v>
      </c>
      <c r="M26" s="54">
        <v>0</v>
      </c>
      <c r="N26" s="54">
        <v>0</v>
      </c>
      <c r="O26" s="54">
        <v>0</v>
      </c>
      <c r="P26" s="54">
        <v>0</v>
      </c>
      <c r="Q26" s="54">
        <v>0</v>
      </c>
      <c r="R26" s="54">
        <v>0</v>
      </c>
      <c r="S26" s="54">
        <v>0</v>
      </c>
      <c r="T26" s="54">
        <v>0</v>
      </c>
      <c r="U26" s="54">
        <v>0</v>
      </c>
      <c r="V26" s="54">
        <v>0</v>
      </c>
      <c r="W26" s="54">
        <v>0</v>
      </c>
      <c r="X26" s="54">
        <v>0</v>
      </c>
      <c r="Y26" s="54">
        <v>0</v>
      </c>
      <c r="Z26" s="54">
        <v>0</v>
      </c>
    </row>
    <row r="27" spans="1:26" s="111" customFormat="1" ht="15.75" x14ac:dyDescent="0.25">
      <c r="A27" s="72" t="s">
        <v>33</v>
      </c>
      <c r="B27" s="32" t="s">
        <v>34</v>
      </c>
      <c r="C27" s="74" t="s">
        <v>117</v>
      </c>
      <c r="D27" s="54">
        <v>0</v>
      </c>
      <c r="E27" s="54">
        <v>0</v>
      </c>
      <c r="F27" s="54">
        <v>0</v>
      </c>
      <c r="G27" s="54">
        <v>0</v>
      </c>
      <c r="H27" s="54">
        <v>0</v>
      </c>
      <c r="I27" s="54">
        <v>0</v>
      </c>
      <c r="J27" s="54">
        <v>0</v>
      </c>
      <c r="K27" s="54">
        <v>0</v>
      </c>
      <c r="L27" s="54">
        <v>0</v>
      </c>
      <c r="M27" s="54">
        <v>0</v>
      </c>
      <c r="N27" s="54">
        <v>0</v>
      </c>
      <c r="O27" s="54">
        <v>0</v>
      </c>
      <c r="P27" s="54">
        <v>0</v>
      </c>
      <c r="Q27" s="54">
        <v>0</v>
      </c>
      <c r="R27" s="54">
        <v>0</v>
      </c>
      <c r="S27" s="54">
        <v>0</v>
      </c>
      <c r="T27" s="54">
        <v>0</v>
      </c>
      <c r="U27" s="54">
        <v>0</v>
      </c>
      <c r="V27" s="54">
        <v>0</v>
      </c>
      <c r="W27" s="54">
        <v>0</v>
      </c>
      <c r="X27" s="54">
        <v>0</v>
      </c>
      <c r="Y27" s="54">
        <v>0</v>
      </c>
      <c r="Z27" s="54">
        <v>0</v>
      </c>
    </row>
    <row r="28" spans="1:26" s="31" customFormat="1" ht="27.75" customHeight="1" x14ac:dyDescent="0.25">
      <c r="A28" s="3" t="s">
        <v>35</v>
      </c>
      <c r="B28" s="33" t="s">
        <v>489</v>
      </c>
      <c r="C28" s="4" t="s">
        <v>117</v>
      </c>
      <c r="D28" s="51">
        <f>D21</f>
        <v>0</v>
      </c>
      <c r="E28" s="51">
        <f t="shared" ref="E28:Z28" si="2">E21</f>
        <v>0</v>
      </c>
      <c r="F28" s="51">
        <f t="shared" si="2"/>
        <v>0</v>
      </c>
      <c r="G28" s="51">
        <f t="shared" si="2"/>
        <v>0</v>
      </c>
      <c r="H28" s="51">
        <f t="shared" si="2"/>
        <v>0</v>
      </c>
      <c r="I28" s="51">
        <f t="shared" si="2"/>
        <v>0</v>
      </c>
      <c r="J28" s="51">
        <f t="shared" si="2"/>
        <v>0</v>
      </c>
      <c r="K28" s="51">
        <f t="shared" si="2"/>
        <v>0</v>
      </c>
      <c r="L28" s="51">
        <f t="shared" si="2"/>
        <v>0</v>
      </c>
      <c r="M28" s="51">
        <f t="shared" si="2"/>
        <v>0</v>
      </c>
      <c r="N28" s="51">
        <f t="shared" si="2"/>
        <v>0</v>
      </c>
      <c r="O28" s="51">
        <f t="shared" si="2"/>
        <v>0</v>
      </c>
      <c r="P28" s="51">
        <f t="shared" si="2"/>
        <v>0</v>
      </c>
      <c r="Q28" s="51">
        <f t="shared" si="2"/>
        <v>0</v>
      </c>
      <c r="R28" s="51">
        <f t="shared" si="2"/>
        <v>0</v>
      </c>
      <c r="S28" s="51">
        <f t="shared" si="2"/>
        <v>0</v>
      </c>
      <c r="T28" s="51">
        <f t="shared" si="2"/>
        <v>0</v>
      </c>
      <c r="U28" s="51">
        <f t="shared" si="2"/>
        <v>47.5</v>
      </c>
      <c r="V28" s="51">
        <f t="shared" si="2"/>
        <v>0</v>
      </c>
      <c r="W28" s="51">
        <f t="shared" si="2"/>
        <v>0</v>
      </c>
      <c r="X28" s="51">
        <f t="shared" si="2"/>
        <v>0</v>
      </c>
      <c r="Y28" s="51">
        <f t="shared" si="2"/>
        <v>0</v>
      </c>
      <c r="Z28" s="51">
        <f t="shared" si="2"/>
        <v>0</v>
      </c>
    </row>
    <row r="29" spans="1:26" s="111" customFormat="1" ht="31.5" x14ac:dyDescent="0.25">
      <c r="A29" s="72" t="s">
        <v>36</v>
      </c>
      <c r="B29" s="32" t="s">
        <v>37</v>
      </c>
      <c r="C29" s="74" t="s">
        <v>117</v>
      </c>
      <c r="D29" s="54">
        <v>0</v>
      </c>
      <c r="E29" s="54">
        <v>0</v>
      </c>
      <c r="F29" s="54">
        <v>0</v>
      </c>
      <c r="G29" s="54">
        <v>0</v>
      </c>
      <c r="H29" s="54">
        <v>0</v>
      </c>
      <c r="I29" s="54">
        <v>0</v>
      </c>
      <c r="J29" s="54">
        <v>0</v>
      </c>
      <c r="K29" s="54">
        <v>0</v>
      </c>
      <c r="L29" s="54">
        <v>0</v>
      </c>
      <c r="M29" s="54">
        <v>0</v>
      </c>
      <c r="N29" s="54">
        <v>0</v>
      </c>
      <c r="O29" s="54">
        <v>0</v>
      </c>
      <c r="P29" s="54">
        <v>0</v>
      </c>
      <c r="Q29" s="54">
        <v>0</v>
      </c>
      <c r="R29" s="54">
        <v>0</v>
      </c>
      <c r="S29" s="54">
        <v>0</v>
      </c>
      <c r="T29" s="54">
        <v>0</v>
      </c>
      <c r="U29" s="54">
        <v>0</v>
      </c>
      <c r="V29" s="54">
        <v>0</v>
      </c>
      <c r="W29" s="54">
        <v>0</v>
      </c>
      <c r="X29" s="54">
        <v>0</v>
      </c>
      <c r="Y29" s="54">
        <v>0</v>
      </c>
      <c r="Z29" s="54">
        <v>0</v>
      </c>
    </row>
    <row r="30" spans="1:26" s="111" customFormat="1" ht="47.25" x14ac:dyDescent="0.25">
      <c r="A30" s="72" t="s">
        <v>38</v>
      </c>
      <c r="B30" s="32" t="s">
        <v>39</v>
      </c>
      <c r="C30" s="74" t="s">
        <v>117</v>
      </c>
      <c r="D30" s="54">
        <v>0</v>
      </c>
      <c r="E30" s="54">
        <v>0</v>
      </c>
      <c r="F30" s="54">
        <v>0</v>
      </c>
      <c r="G30" s="54">
        <v>0</v>
      </c>
      <c r="H30" s="54">
        <v>0</v>
      </c>
      <c r="I30" s="54">
        <v>0</v>
      </c>
      <c r="J30" s="54">
        <v>0</v>
      </c>
      <c r="K30" s="54">
        <v>0</v>
      </c>
      <c r="L30" s="54">
        <v>0</v>
      </c>
      <c r="M30" s="54">
        <v>0</v>
      </c>
      <c r="N30" s="54">
        <v>0</v>
      </c>
      <c r="O30" s="54">
        <v>0</v>
      </c>
      <c r="P30" s="54">
        <v>0</v>
      </c>
      <c r="Q30" s="54">
        <v>0</v>
      </c>
      <c r="R30" s="54">
        <v>0</v>
      </c>
      <c r="S30" s="54">
        <v>0</v>
      </c>
      <c r="T30" s="54">
        <v>0</v>
      </c>
      <c r="U30" s="54">
        <v>0</v>
      </c>
      <c r="V30" s="54">
        <v>0</v>
      </c>
      <c r="W30" s="54">
        <v>0</v>
      </c>
      <c r="X30" s="54">
        <v>0</v>
      </c>
      <c r="Y30" s="54">
        <v>0</v>
      </c>
      <c r="Z30" s="54">
        <v>0</v>
      </c>
    </row>
    <row r="31" spans="1:26" s="111" customFormat="1" ht="47.25" x14ac:dyDescent="0.25">
      <c r="A31" s="72" t="s">
        <v>44</v>
      </c>
      <c r="B31" s="32" t="s">
        <v>45</v>
      </c>
      <c r="C31" s="74" t="s">
        <v>117</v>
      </c>
      <c r="D31" s="54">
        <v>0</v>
      </c>
      <c r="E31" s="54">
        <v>0</v>
      </c>
      <c r="F31" s="54">
        <v>0</v>
      </c>
      <c r="G31" s="54">
        <v>0</v>
      </c>
      <c r="H31" s="54">
        <v>0</v>
      </c>
      <c r="I31" s="54">
        <v>0</v>
      </c>
      <c r="J31" s="54">
        <v>0</v>
      </c>
      <c r="K31" s="54">
        <v>0</v>
      </c>
      <c r="L31" s="54">
        <v>0</v>
      </c>
      <c r="M31" s="54">
        <v>0</v>
      </c>
      <c r="N31" s="54">
        <v>0</v>
      </c>
      <c r="O31" s="54">
        <v>0</v>
      </c>
      <c r="P31" s="54">
        <v>0</v>
      </c>
      <c r="Q31" s="54">
        <v>0</v>
      </c>
      <c r="R31" s="54">
        <v>0</v>
      </c>
      <c r="S31" s="54">
        <v>0</v>
      </c>
      <c r="T31" s="54">
        <v>0</v>
      </c>
      <c r="U31" s="54">
        <v>0</v>
      </c>
      <c r="V31" s="54">
        <v>0</v>
      </c>
      <c r="W31" s="54">
        <v>0</v>
      </c>
      <c r="X31" s="54">
        <v>0</v>
      </c>
      <c r="Y31" s="54">
        <v>0</v>
      </c>
      <c r="Z31" s="54">
        <v>0</v>
      </c>
    </row>
    <row r="32" spans="1:26" s="111" customFormat="1" ht="31.5" x14ac:dyDescent="0.25">
      <c r="A32" s="72" t="s">
        <v>46</v>
      </c>
      <c r="B32" s="32" t="s">
        <v>47</v>
      </c>
      <c r="C32" s="74" t="s">
        <v>117</v>
      </c>
      <c r="D32" s="54">
        <v>0</v>
      </c>
      <c r="E32" s="54">
        <v>0</v>
      </c>
      <c r="F32" s="54">
        <v>0</v>
      </c>
      <c r="G32" s="54">
        <v>0</v>
      </c>
      <c r="H32" s="54">
        <v>0</v>
      </c>
      <c r="I32" s="54">
        <v>0</v>
      </c>
      <c r="J32" s="54">
        <v>0</v>
      </c>
      <c r="K32" s="54">
        <v>0</v>
      </c>
      <c r="L32" s="54">
        <v>0</v>
      </c>
      <c r="M32" s="54">
        <v>0</v>
      </c>
      <c r="N32" s="54">
        <v>0</v>
      </c>
      <c r="O32" s="54">
        <v>0</v>
      </c>
      <c r="P32" s="54">
        <v>0</v>
      </c>
      <c r="Q32" s="54">
        <v>0</v>
      </c>
      <c r="R32" s="54">
        <v>0</v>
      </c>
      <c r="S32" s="54">
        <v>0</v>
      </c>
      <c r="T32" s="54">
        <v>0</v>
      </c>
      <c r="U32" s="54">
        <v>0</v>
      </c>
      <c r="V32" s="54">
        <v>0</v>
      </c>
      <c r="W32" s="54">
        <v>0</v>
      </c>
      <c r="X32" s="54">
        <v>0</v>
      </c>
      <c r="Y32" s="54">
        <v>0</v>
      </c>
      <c r="Z32" s="54">
        <v>0</v>
      </c>
    </row>
    <row r="33" spans="1:26" s="111" customFormat="1" ht="63" x14ac:dyDescent="0.25">
      <c r="A33" s="72" t="s">
        <v>48</v>
      </c>
      <c r="B33" s="32" t="s">
        <v>49</v>
      </c>
      <c r="C33" s="74" t="s">
        <v>117</v>
      </c>
      <c r="D33" s="54">
        <v>0</v>
      </c>
      <c r="E33" s="54">
        <v>0</v>
      </c>
      <c r="F33" s="54">
        <v>0</v>
      </c>
      <c r="G33" s="54">
        <v>0</v>
      </c>
      <c r="H33" s="54">
        <v>0</v>
      </c>
      <c r="I33" s="54">
        <v>0</v>
      </c>
      <c r="J33" s="54">
        <v>0</v>
      </c>
      <c r="K33" s="54">
        <v>0</v>
      </c>
      <c r="L33" s="54">
        <v>0</v>
      </c>
      <c r="M33" s="54">
        <v>0</v>
      </c>
      <c r="N33" s="54">
        <v>0</v>
      </c>
      <c r="O33" s="54">
        <v>0</v>
      </c>
      <c r="P33" s="54">
        <v>0</v>
      </c>
      <c r="Q33" s="54">
        <v>0</v>
      </c>
      <c r="R33" s="54">
        <v>0</v>
      </c>
      <c r="S33" s="54">
        <v>0</v>
      </c>
      <c r="T33" s="54">
        <v>0</v>
      </c>
      <c r="U33" s="54">
        <v>0</v>
      </c>
      <c r="V33" s="54">
        <v>0</v>
      </c>
      <c r="W33" s="54">
        <v>0</v>
      </c>
      <c r="X33" s="54">
        <v>0</v>
      </c>
      <c r="Y33" s="54">
        <v>0</v>
      </c>
      <c r="Z33" s="54">
        <v>0</v>
      </c>
    </row>
    <row r="34" spans="1:26" s="111" customFormat="1" ht="47.25" x14ac:dyDescent="0.25">
      <c r="A34" s="72" t="s">
        <v>50</v>
      </c>
      <c r="B34" s="32" t="s">
        <v>51</v>
      </c>
      <c r="C34" s="74" t="s">
        <v>117</v>
      </c>
      <c r="D34" s="54">
        <v>0</v>
      </c>
      <c r="E34" s="54">
        <v>0</v>
      </c>
      <c r="F34" s="54">
        <v>0</v>
      </c>
      <c r="G34" s="54">
        <v>0</v>
      </c>
      <c r="H34" s="54">
        <v>0</v>
      </c>
      <c r="I34" s="54">
        <v>0</v>
      </c>
      <c r="J34" s="54">
        <v>0</v>
      </c>
      <c r="K34" s="54">
        <v>0</v>
      </c>
      <c r="L34" s="54">
        <v>0</v>
      </c>
      <c r="M34" s="54">
        <v>0</v>
      </c>
      <c r="N34" s="54">
        <v>0</v>
      </c>
      <c r="O34" s="54">
        <v>0</v>
      </c>
      <c r="P34" s="54">
        <v>0</v>
      </c>
      <c r="Q34" s="54">
        <v>0</v>
      </c>
      <c r="R34" s="54">
        <v>0</v>
      </c>
      <c r="S34" s="54">
        <v>0</v>
      </c>
      <c r="T34" s="54">
        <v>0</v>
      </c>
      <c r="U34" s="54">
        <v>0</v>
      </c>
      <c r="V34" s="54">
        <v>0</v>
      </c>
      <c r="W34" s="54">
        <v>0</v>
      </c>
      <c r="X34" s="54">
        <v>0</v>
      </c>
      <c r="Y34" s="54">
        <v>0</v>
      </c>
      <c r="Z34" s="54">
        <v>0</v>
      </c>
    </row>
    <row r="35" spans="1:26" s="111" customFormat="1" ht="47.25" x14ac:dyDescent="0.25">
      <c r="A35" s="72" t="s">
        <v>52</v>
      </c>
      <c r="B35" s="32" t="s">
        <v>53</v>
      </c>
      <c r="C35" s="74" t="s">
        <v>117</v>
      </c>
      <c r="D35" s="54">
        <v>0</v>
      </c>
      <c r="E35" s="54">
        <v>0</v>
      </c>
      <c r="F35" s="54">
        <v>0</v>
      </c>
      <c r="G35" s="54">
        <v>0</v>
      </c>
      <c r="H35" s="54">
        <v>0</v>
      </c>
      <c r="I35" s="54">
        <v>0</v>
      </c>
      <c r="J35" s="54">
        <v>0</v>
      </c>
      <c r="K35" s="54">
        <v>0</v>
      </c>
      <c r="L35" s="54">
        <v>0</v>
      </c>
      <c r="M35" s="54">
        <v>0</v>
      </c>
      <c r="N35" s="54">
        <v>0</v>
      </c>
      <c r="O35" s="54">
        <v>0</v>
      </c>
      <c r="P35" s="54">
        <v>0</v>
      </c>
      <c r="Q35" s="54">
        <v>0</v>
      </c>
      <c r="R35" s="54">
        <v>0</v>
      </c>
      <c r="S35" s="54">
        <v>0</v>
      </c>
      <c r="T35" s="54">
        <v>0</v>
      </c>
      <c r="U35" s="54">
        <v>0</v>
      </c>
      <c r="V35" s="54">
        <v>0</v>
      </c>
      <c r="W35" s="54">
        <v>0</v>
      </c>
      <c r="X35" s="54">
        <v>0</v>
      </c>
      <c r="Y35" s="54">
        <v>0</v>
      </c>
      <c r="Z35" s="54">
        <v>0</v>
      </c>
    </row>
    <row r="36" spans="1:26" s="111" customFormat="1" ht="31.5" x14ac:dyDescent="0.25">
      <c r="A36" s="72" t="s">
        <v>54</v>
      </c>
      <c r="B36" s="32" t="s">
        <v>55</v>
      </c>
      <c r="C36" s="74" t="s">
        <v>117</v>
      </c>
      <c r="D36" s="54">
        <v>0</v>
      </c>
      <c r="E36" s="54">
        <v>0</v>
      </c>
      <c r="F36" s="54">
        <v>0</v>
      </c>
      <c r="G36" s="54">
        <v>0</v>
      </c>
      <c r="H36" s="54">
        <v>0</v>
      </c>
      <c r="I36" s="54">
        <v>0</v>
      </c>
      <c r="J36" s="54">
        <v>0</v>
      </c>
      <c r="K36" s="54">
        <v>0</v>
      </c>
      <c r="L36" s="54">
        <v>0</v>
      </c>
      <c r="M36" s="54">
        <v>0</v>
      </c>
      <c r="N36" s="54">
        <v>0</v>
      </c>
      <c r="O36" s="54">
        <v>0</v>
      </c>
      <c r="P36" s="54">
        <v>0</v>
      </c>
      <c r="Q36" s="54">
        <v>0</v>
      </c>
      <c r="R36" s="54">
        <v>0</v>
      </c>
      <c r="S36" s="54">
        <v>0</v>
      </c>
      <c r="T36" s="54">
        <v>0</v>
      </c>
      <c r="U36" s="54">
        <v>0</v>
      </c>
      <c r="V36" s="54">
        <v>0</v>
      </c>
      <c r="W36" s="54">
        <v>0</v>
      </c>
      <c r="X36" s="54">
        <v>0</v>
      </c>
      <c r="Y36" s="54">
        <v>0</v>
      </c>
      <c r="Z36" s="54">
        <v>0</v>
      </c>
    </row>
    <row r="37" spans="1:26" s="111" customFormat="1" ht="94.5" x14ac:dyDescent="0.25">
      <c r="A37" s="72" t="s">
        <v>54</v>
      </c>
      <c r="B37" s="32" t="s">
        <v>56</v>
      </c>
      <c r="C37" s="74" t="s">
        <v>117</v>
      </c>
      <c r="D37" s="54">
        <v>0</v>
      </c>
      <c r="E37" s="54">
        <v>0</v>
      </c>
      <c r="F37" s="54">
        <v>0</v>
      </c>
      <c r="G37" s="54">
        <v>0</v>
      </c>
      <c r="H37" s="54">
        <v>0</v>
      </c>
      <c r="I37" s="54">
        <v>0</v>
      </c>
      <c r="J37" s="54">
        <v>0</v>
      </c>
      <c r="K37" s="54">
        <v>0</v>
      </c>
      <c r="L37" s="54">
        <v>0</v>
      </c>
      <c r="M37" s="54">
        <v>0</v>
      </c>
      <c r="N37" s="54">
        <v>0</v>
      </c>
      <c r="O37" s="54">
        <v>0</v>
      </c>
      <c r="P37" s="54">
        <v>0</v>
      </c>
      <c r="Q37" s="54">
        <v>0</v>
      </c>
      <c r="R37" s="54">
        <v>0</v>
      </c>
      <c r="S37" s="54">
        <v>0</v>
      </c>
      <c r="T37" s="54">
        <v>0</v>
      </c>
      <c r="U37" s="54">
        <v>0</v>
      </c>
      <c r="V37" s="54">
        <v>0</v>
      </c>
      <c r="W37" s="54">
        <v>0</v>
      </c>
      <c r="X37" s="54">
        <v>0</v>
      </c>
      <c r="Y37" s="54">
        <v>0</v>
      </c>
      <c r="Z37" s="54">
        <v>0</v>
      </c>
    </row>
    <row r="38" spans="1:26" s="111" customFormat="1" ht="78.75" x14ac:dyDescent="0.25">
      <c r="A38" s="72" t="s">
        <v>54</v>
      </c>
      <c r="B38" s="32" t="s">
        <v>57</v>
      </c>
      <c r="C38" s="74" t="s">
        <v>117</v>
      </c>
      <c r="D38" s="54">
        <v>0</v>
      </c>
      <c r="E38" s="54">
        <v>0</v>
      </c>
      <c r="F38" s="54">
        <v>0</v>
      </c>
      <c r="G38" s="54">
        <v>0</v>
      </c>
      <c r="H38" s="54">
        <v>0</v>
      </c>
      <c r="I38" s="54">
        <v>0</v>
      </c>
      <c r="J38" s="54">
        <v>0</v>
      </c>
      <c r="K38" s="54">
        <v>0</v>
      </c>
      <c r="L38" s="54">
        <v>0</v>
      </c>
      <c r="M38" s="54">
        <v>0</v>
      </c>
      <c r="N38" s="54">
        <v>0</v>
      </c>
      <c r="O38" s="54">
        <v>0</v>
      </c>
      <c r="P38" s="54">
        <v>0</v>
      </c>
      <c r="Q38" s="54">
        <v>0</v>
      </c>
      <c r="R38" s="54">
        <v>0</v>
      </c>
      <c r="S38" s="54">
        <v>0</v>
      </c>
      <c r="T38" s="54">
        <v>0</v>
      </c>
      <c r="U38" s="54">
        <v>0</v>
      </c>
      <c r="V38" s="54">
        <v>0</v>
      </c>
      <c r="W38" s="54">
        <v>0</v>
      </c>
      <c r="X38" s="54">
        <v>0</v>
      </c>
      <c r="Y38" s="54">
        <v>0</v>
      </c>
      <c r="Z38" s="54">
        <v>0</v>
      </c>
    </row>
    <row r="39" spans="1:26" s="111" customFormat="1" ht="94.5" x14ac:dyDescent="0.25">
      <c r="A39" s="72" t="s">
        <v>54</v>
      </c>
      <c r="B39" s="32" t="s">
        <v>58</v>
      </c>
      <c r="C39" s="74" t="s">
        <v>117</v>
      </c>
      <c r="D39" s="54">
        <v>0</v>
      </c>
      <c r="E39" s="54">
        <v>0</v>
      </c>
      <c r="F39" s="54">
        <v>0</v>
      </c>
      <c r="G39" s="54">
        <v>0</v>
      </c>
      <c r="H39" s="54">
        <v>0</v>
      </c>
      <c r="I39" s="54">
        <v>0</v>
      </c>
      <c r="J39" s="54">
        <v>0</v>
      </c>
      <c r="K39" s="54">
        <v>0</v>
      </c>
      <c r="L39" s="54">
        <v>0</v>
      </c>
      <c r="M39" s="54">
        <v>0</v>
      </c>
      <c r="N39" s="54">
        <v>0</v>
      </c>
      <c r="O39" s="54">
        <v>0</v>
      </c>
      <c r="P39" s="54">
        <v>0</v>
      </c>
      <c r="Q39" s="54">
        <v>0</v>
      </c>
      <c r="R39" s="54">
        <v>0</v>
      </c>
      <c r="S39" s="54">
        <v>0</v>
      </c>
      <c r="T39" s="54">
        <v>0</v>
      </c>
      <c r="U39" s="54">
        <v>0</v>
      </c>
      <c r="V39" s="54">
        <v>0</v>
      </c>
      <c r="W39" s="54">
        <v>0</v>
      </c>
      <c r="X39" s="54">
        <v>0</v>
      </c>
      <c r="Y39" s="54">
        <v>0</v>
      </c>
      <c r="Z39" s="54">
        <v>0</v>
      </c>
    </row>
    <row r="40" spans="1:26" s="111" customFormat="1" ht="31.5" x14ac:dyDescent="0.25">
      <c r="A40" s="72" t="s">
        <v>59</v>
      </c>
      <c r="B40" s="32" t="s">
        <v>55</v>
      </c>
      <c r="C40" s="74" t="s">
        <v>117</v>
      </c>
      <c r="D40" s="54">
        <v>0</v>
      </c>
      <c r="E40" s="54">
        <v>0</v>
      </c>
      <c r="F40" s="54">
        <v>0</v>
      </c>
      <c r="G40" s="54">
        <v>0</v>
      </c>
      <c r="H40" s="54">
        <v>0</v>
      </c>
      <c r="I40" s="54">
        <v>0</v>
      </c>
      <c r="J40" s="54">
        <v>0</v>
      </c>
      <c r="K40" s="54">
        <v>0</v>
      </c>
      <c r="L40" s="54">
        <v>0</v>
      </c>
      <c r="M40" s="54">
        <v>0</v>
      </c>
      <c r="N40" s="54">
        <v>0</v>
      </c>
      <c r="O40" s="54">
        <v>0</v>
      </c>
      <c r="P40" s="54">
        <v>0</v>
      </c>
      <c r="Q40" s="54">
        <v>0</v>
      </c>
      <c r="R40" s="54">
        <v>0</v>
      </c>
      <c r="S40" s="54">
        <v>0</v>
      </c>
      <c r="T40" s="54">
        <v>0</v>
      </c>
      <c r="U40" s="54">
        <v>0</v>
      </c>
      <c r="V40" s="54">
        <v>0</v>
      </c>
      <c r="W40" s="54">
        <v>0</v>
      </c>
      <c r="X40" s="54">
        <v>0</v>
      </c>
      <c r="Y40" s="54">
        <v>0</v>
      </c>
      <c r="Z40" s="54">
        <v>0</v>
      </c>
    </row>
    <row r="41" spans="1:26" s="111" customFormat="1" ht="94.5" x14ac:dyDescent="0.25">
      <c r="A41" s="72" t="s">
        <v>59</v>
      </c>
      <c r="B41" s="32" t="s">
        <v>56</v>
      </c>
      <c r="C41" s="74" t="s">
        <v>117</v>
      </c>
      <c r="D41" s="54">
        <v>0</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row>
    <row r="42" spans="1:26" s="111" customFormat="1" ht="78.75" x14ac:dyDescent="0.25">
      <c r="A42" s="72" t="s">
        <v>59</v>
      </c>
      <c r="B42" s="32" t="s">
        <v>57</v>
      </c>
      <c r="C42" s="74" t="s">
        <v>117</v>
      </c>
      <c r="D42" s="54">
        <v>0</v>
      </c>
      <c r="E42" s="54">
        <v>0</v>
      </c>
      <c r="F42" s="54">
        <v>0</v>
      </c>
      <c r="G42" s="54">
        <v>0</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row>
    <row r="43" spans="1:26" s="111" customFormat="1" ht="94.5" x14ac:dyDescent="0.25">
      <c r="A43" s="72" t="s">
        <v>59</v>
      </c>
      <c r="B43" s="32" t="s">
        <v>60</v>
      </c>
      <c r="C43" s="74" t="s">
        <v>117</v>
      </c>
      <c r="D43" s="54">
        <v>0</v>
      </c>
      <c r="E43" s="54">
        <v>0</v>
      </c>
      <c r="F43" s="54">
        <v>0</v>
      </c>
      <c r="G43" s="54">
        <v>0</v>
      </c>
      <c r="H43" s="54">
        <v>0</v>
      </c>
      <c r="I43" s="54">
        <v>0</v>
      </c>
      <c r="J43" s="54">
        <v>0</v>
      </c>
      <c r="K43" s="54">
        <v>0</v>
      </c>
      <c r="L43" s="54">
        <v>0</v>
      </c>
      <c r="M43" s="54">
        <v>0</v>
      </c>
      <c r="N43" s="54">
        <v>0</v>
      </c>
      <c r="O43" s="54">
        <v>0</v>
      </c>
      <c r="P43" s="54">
        <v>0</v>
      </c>
      <c r="Q43" s="54">
        <v>0</v>
      </c>
      <c r="R43" s="54">
        <v>0</v>
      </c>
      <c r="S43" s="54">
        <v>0</v>
      </c>
      <c r="T43" s="54">
        <v>0</v>
      </c>
      <c r="U43" s="54">
        <v>0</v>
      </c>
      <c r="V43" s="54">
        <v>0</v>
      </c>
      <c r="W43" s="54">
        <v>0</v>
      </c>
      <c r="X43" s="54">
        <v>0</v>
      </c>
      <c r="Y43" s="54">
        <v>0</v>
      </c>
      <c r="Z43" s="54">
        <v>0</v>
      </c>
    </row>
    <row r="44" spans="1:26" s="111" customFormat="1" ht="78.75" x14ac:dyDescent="0.25">
      <c r="A44" s="72" t="s">
        <v>61</v>
      </c>
      <c r="B44" s="32" t="s">
        <v>62</v>
      </c>
      <c r="C44" s="74" t="s">
        <v>117</v>
      </c>
      <c r="D44" s="54">
        <v>0</v>
      </c>
      <c r="E44" s="54">
        <v>0</v>
      </c>
      <c r="F44" s="54">
        <v>0</v>
      </c>
      <c r="G44" s="54">
        <v>0</v>
      </c>
      <c r="H44" s="54">
        <v>0</v>
      </c>
      <c r="I44" s="54">
        <v>0</v>
      </c>
      <c r="J44" s="54">
        <v>0</v>
      </c>
      <c r="K44" s="54">
        <v>0</v>
      </c>
      <c r="L44" s="54">
        <v>0</v>
      </c>
      <c r="M44" s="54">
        <v>0</v>
      </c>
      <c r="N44" s="54">
        <v>0</v>
      </c>
      <c r="O44" s="54">
        <v>0</v>
      </c>
      <c r="P44" s="54">
        <v>0</v>
      </c>
      <c r="Q44" s="54">
        <v>0</v>
      </c>
      <c r="R44" s="54">
        <v>0</v>
      </c>
      <c r="S44" s="54">
        <v>0</v>
      </c>
      <c r="T44" s="54">
        <v>0</v>
      </c>
      <c r="U44" s="54">
        <v>0</v>
      </c>
      <c r="V44" s="54">
        <v>0</v>
      </c>
      <c r="W44" s="54">
        <v>0</v>
      </c>
      <c r="X44" s="54">
        <v>0</v>
      </c>
      <c r="Y44" s="54">
        <v>0</v>
      </c>
      <c r="Z44" s="54">
        <v>0</v>
      </c>
    </row>
    <row r="45" spans="1:26" s="111" customFormat="1" ht="63" x14ac:dyDescent="0.25">
      <c r="A45" s="72" t="s">
        <v>63</v>
      </c>
      <c r="B45" s="32" t="s">
        <v>64</v>
      </c>
      <c r="C45" s="74" t="s">
        <v>117</v>
      </c>
      <c r="D45" s="54">
        <v>0</v>
      </c>
      <c r="E45" s="54">
        <v>0</v>
      </c>
      <c r="F45" s="54">
        <v>0</v>
      </c>
      <c r="G45" s="54">
        <v>0</v>
      </c>
      <c r="H45" s="54">
        <v>0</v>
      </c>
      <c r="I45" s="54">
        <v>0</v>
      </c>
      <c r="J45" s="54">
        <v>0</v>
      </c>
      <c r="K45" s="54">
        <v>0</v>
      </c>
      <c r="L45" s="54">
        <v>0</v>
      </c>
      <c r="M45" s="54">
        <v>0</v>
      </c>
      <c r="N45" s="54">
        <v>0</v>
      </c>
      <c r="O45" s="54">
        <v>0</v>
      </c>
      <c r="P45" s="54">
        <v>0</v>
      </c>
      <c r="Q45" s="54">
        <v>0</v>
      </c>
      <c r="R45" s="54">
        <v>0</v>
      </c>
      <c r="S45" s="54">
        <v>0</v>
      </c>
      <c r="T45" s="54">
        <v>0</v>
      </c>
      <c r="U45" s="54">
        <v>0</v>
      </c>
      <c r="V45" s="54">
        <v>0</v>
      </c>
      <c r="W45" s="54">
        <v>0</v>
      </c>
      <c r="X45" s="54">
        <v>0</v>
      </c>
      <c r="Y45" s="54">
        <v>0</v>
      </c>
      <c r="Z45" s="54">
        <v>0</v>
      </c>
    </row>
    <row r="46" spans="1:26" s="111" customFormat="1" ht="78.75" x14ac:dyDescent="0.25">
      <c r="A46" s="72" t="s">
        <v>65</v>
      </c>
      <c r="B46" s="32" t="s">
        <v>66</v>
      </c>
      <c r="C46" s="74" t="s">
        <v>117</v>
      </c>
      <c r="D46" s="54">
        <v>0</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row>
    <row r="47" spans="1:26" s="111" customFormat="1" ht="31.5" x14ac:dyDescent="0.25">
      <c r="A47" s="72" t="s">
        <v>67</v>
      </c>
      <c r="B47" s="32" t="s">
        <v>68</v>
      </c>
      <c r="C47" s="74" t="s">
        <v>117</v>
      </c>
      <c r="D47" s="54">
        <v>0</v>
      </c>
      <c r="E47" s="54">
        <v>0</v>
      </c>
      <c r="F47" s="54">
        <v>0</v>
      </c>
      <c r="G47" s="54">
        <v>0</v>
      </c>
      <c r="H47" s="54">
        <v>0</v>
      </c>
      <c r="I47" s="54">
        <v>0</v>
      </c>
      <c r="J47" s="54">
        <v>0</v>
      </c>
      <c r="K47" s="54">
        <v>0</v>
      </c>
      <c r="L47" s="53">
        <f>SUM(L48,L52)</f>
        <v>0</v>
      </c>
      <c r="M47" s="53">
        <f>SUM(M48,M52)</f>
        <v>0</v>
      </c>
      <c r="N47" s="54">
        <v>0</v>
      </c>
      <c r="O47" s="54">
        <v>0</v>
      </c>
      <c r="P47" s="54">
        <v>0</v>
      </c>
      <c r="Q47" s="54">
        <v>0</v>
      </c>
      <c r="R47" s="54">
        <v>0</v>
      </c>
      <c r="S47" s="54">
        <v>0</v>
      </c>
      <c r="T47" s="54">
        <v>0</v>
      </c>
      <c r="U47" s="54">
        <f>U55</f>
        <v>47.5</v>
      </c>
      <c r="V47" s="54">
        <v>0</v>
      </c>
      <c r="W47" s="54">
        <v>0</v>
      </c>
      <c r="X47" s="54">
        <v>0</v>
      </c>
      <c r="Y47" s="54">
        <v>0</v>
      </c>
      <c r="Z47" s="54">
        <v>0</v>
      </c>
    </row>
    <row r="48" spans="1:26" s="111" customFormat="1" ht="63" x14ac:dyDescent="0.25">
      <c r="A48" s="72" t="s">
        <v>69</v>
      </c>
      <c r="B48" s="32" t="s">
        <v>70</v>
      </c>
      <c r="C48" s="74" t="s">
        <v>117</v>
      </c>
      <c r="D48" s="54">
        <v>0</v>
      </c>
      <c r="E48" s="54">
        <v>0</v>
      </c>
      <c r="F48" s="54">
        <v>0</v>
      </c>
      <c r="G48" s="54">
        <v>0</v>
      </c>
      <c r="H48" s="54">
        <v>0</v>
      </c>
      <c r="I48" s="54">
        <v>0</v>
      </c>
      <c r="J48" s="54">
        <v>0</v>
      </c>
      <c r="K48" s="54">
        <v>0</v>
      </c>
      <c r="L48" s="53">
        <f>SUM(L49,L51)</f>
        <v>0</v>
      </c>
      <c r="M48" s="54">
        <v>0</v>
      </c>
      <c r="N48" s="54">
        <v>0</v>
      </c>
      <c r="O48" s="54">
        <v>0</v>
      </c>
      <c r="P48" s="54">
        <v>0</v>
      </c>
      <c r="Q48" s="54">
        <v>0</v>
      </c>
      <c r="R48" s="54">
        <v>0</v>
      </c>
      <c r="S48" s="54">
        <v>0</v>
      </c>
      <c r="T48" s="54">
        <v>0</v>
      </c>
      <c r="U48" s="54">
        <v>0</v>
      </c>
      <c r="V48" s="54">
        <v>0</v>
      </c>
      <c r="W48" s="54">
        <v>0</v>
      </c>
      <c r="X48" s="54">
        <v>0</v>
      </c>
      <c r="Y48" s="54">
        <v>0</v>
      </c>
      <c r="Z48" s="54">
        <v>0</v>
      </c>
    </row>
    <row r="49" spans="1:26" s="111" customFormat="1" ht="31.5" x14ac:dyDescent="0.25">
      <c r="A49" s="72" t="s">
        <v>71</v>
      </c>
      <c r="B49" s="32" t="s">
        <v>72</v>
      </c>
      <c r="C49" s="74" t="s">
        <v>117</v>
      </c>
      <c r="D49" s="54">
        <v>0</v>
      </c>
      <c r="E49" s="54">
        <v>0</v>
      </c>
      <c r="F49" s="54">
        <v>0</v>
      </c>
      <c r="G49" s="54">
        <v>0</v>
      </c>
      <c r="H49" s="54">
        <v>0</v>
      </c>
      <c r="I49" s="54">
        <v>0</v>
      </c>
      <c r="J49" s="54">
        <v>0</v>
      </c>
      <c r="K49" s="54">
        <v>0</v>
      </c>
      <c r="L49" s="54">
        <v>0</v>
      </c>
      <c r="M49" s="54">
        <v>0</v>
      </c>
      <c r="N49" s="54">
        <v>0</v>
      </c>
      <c r="O49" s="54">
        <v>0</v>
      </c>
      <c r="P49" s="54">
        <v>0</v>
      </c>
      <c r="Q49" s="54">
        <v>0</v>
      </c>
      <c r="R49" s="54">
        <v>0</v>
      </c>
      <c r="S49" s="54">
        <v>0</v>
      </c>
      <c r="T49" s="54">
        <v>0</v>
      </c>
      <c r="U49" s="54">
        <v>0</v>
      </c>
      <c r="V49" s="54">
        <v>0</v>
      </c>
      <c r="W49" s="54">
        <v>0</v>
      </c>
      <c r="X49" s="54">
        <v>0</v>
      </c>
      <c r="Y49" s="54">
        <v>0</v>
      </c>
      <c r="Z49" s="54">
        <v>0</v>
      </c>
    </row>
    <row r="50" spans="1:26" s="111" customFormat="1" ht="31.5" x14ac:dyDescent="0.25">
      <c r="A50" s="72" t="s">
        <v>71</v>
      </c>
      <c r="B50" s="32" t="s">
        <v>494</v>
      </c>
      <c r="C50" s="76" t="s">
        <v>495</v>
      </c>
      <c r="D50" s="54">
        <v>0</v>
      </c>
      <c r="E50" s="54">
        <v>0</v>
      </c>
      <c r="F50" s="54">
        <v>0</v>
      </c>
      <c r="G50" s="54">
        <v>0</v>
      </c>
      <c r="H50" s="54">
        <v>0</v>
      </c>
      <c r="I50" s="54">
        <v>0</v>
      </c>
      <c r="J50" s="54">
        <v>0</v>
      </c>
      <c r="K50" s="54">
        <v>0</v>
      </c>
      <c r="L50" s="54" t="s">
        <v>118</v>
      </c>
      <c r="M50" s="54" t="s">
        <v>118</v>
      </c>
      <c r="N50" s="54">
        <v>0</v>
      </c>
      <c r="O50" s="54">
        <v>0</v>
      </c>
      <c r="P50" s="54">
        <v>0</v>
      </c>
      <c r="Q50" s="54">
        <v>0</v>
      </c>
      <c r="R50" s="54">
        <v>0</v>
      </c>
      <c r="S50" s="54">
        <v>0</v>
      </c>
      <c r="T50" s="54">
        <v>0</v>
      </c>
      <c r="U50" s="54">
        <v>0</v>
      </c>
      <c r="V50" s="54">
        <v>0</v>
      </c>
      <c r="W50" s="54">
        <v>0</v>
      </c>
      <c r="X50" s="54">
        <v>0</v>
      </c>
      <c r="Y50" s="54">
        <v>0</v>
      </c>
      <c r="Z50" s="54">
        <v>0</v>
      </c>
    </row>
    <row r="51" spans="1:26" s="111" customFormat="1" ht="47.25" x14ac:dyDescent="0.25">
      <c r="A51" s="72" t="s">
        <v>73</v>
      </c>
      <c r="B51" s="32" t="s">
        <v>74</v>
      </c>
      <c r="C51" s="76" t="s">
        <v>117</v>
      </c>
      <c r="D51" s="54">
        <v>0</v>
      </c>
      <c r="E51" s="54">
        <v>0</v>
      </c>
      <c r="F51" s="54">
        <v>0</v>
      </c>
      <c r="G51" s="54">
        <v>0</v>
      </c>
      <c r="H51" s="54">
        <v>0</v>
      </c>
      <c r="I51" s="54">
        <v>0</v>
      </c>
      <c r="J51" s="54">
        <v>0</v>
      </c>
      <c r="K51" s="54">
        <v>0</v>
      </c>
      <c r="L51" s="53">
        <v>0</v>
      </c>
      <c r="M51" s="53">
        <f t="shared" ref="M51:M52" si="3">M52</f>
        <v>0</v>
      </c>
      <c r="N51" s="54">
        <v>0</v>
      </c>
      <c r="O51" s="54">
        <v>0</v>
      </c>
      <c r="P51" s="54">
        <v>0</v>
      </c>
      <c r="Q51" s="54">
        <v>0</v>
      </c>
      <c r="R51" s="54">
        <v>0</v>
      </c>
      <c r="S51" s="54">
        <v>0</v>
      </c>
      <c r="T51" s="54">
        <v>0</v>
      </c>
      <c r="U51" s="54">
        <v>0</v>
      </c>
      <c r="V51" s="54">
        <v>0</v>
      </c>
      <c r="W51" s="54">
        <v>0</v>
      </c>
      <c r="X51" s="54">
        <v>0</v>
      </c>
      <c r="Y51" s="54">
        <v>0</v>
      </c>
      <c r="Z51" s="54">
        <v>0</v>
      </c>
    </row>
    <row r="52" spans="1:26" s="111" customFormat="1" ht="47.25" x14ac:dyDescent="0.25">
      <c r="A52" s="72" t="s">
        <v>75</v>
      </c>
      <c r="B52" s="32" t="s">
        <v>76</v>
      </c>
      <c r="C52" s="76" t="s">
        <v>117</v>
      </c>
      <c r="D52" s="54">
        <v>0</v>
      </c>
      <c r="E52" s="54">
        <v>0</v>
      </c>
      <c r="F52" s="54">
        <v>0</v>
      </c>
      <c r="G52" s="54">
        <v>0</v>
      </c>
      <c r="H52" s="54">
        <v>0</v>
      </c>
      <c r="I52" s="54">
        <v>0</v>
      </c>
      <c r="J52" s="54">
        <v>0</v>
      </c>
      <c r="K52" s="54">
        <v>0</v>
      </c>
      <c r="L52" s="54">
        <v>0</v>
      </c>
      <c r="M52" s="53">
        <f t="shared" si="3"/>
        <v>0</v>
      </c>
      <c r="N52" s="54">
        <v>0</v>
      </c>
      <c r="O52" s="54">
        <v>0</v>
      </c>
      <c r="P52" s="54">
        <v>0</v>
      </c>
      <c r="Q52" s="54">
        <v>0</v>
      </c>
      <c r="R52" s="54">
        <v>0</v>
      </c>
      <c r="S52" s="54">
        <v>0</v>
      </c>
      <c r="T52" s="54">
        <v>0</v>
      </c>
      <c r="U52" s="54">
        <v>0</v>
      </c>
      <c r="V52" s="54">
        <v>0</v>
      </c>
      <c r="W52" s="54">
        <v>0</v>
      </c>
      <c r="X52" s="54">
        <v>0</v>
      </c>
      <c r="Y52" s="54">
        <v>0</v>
      </c>
      <c r="Z52" s="54">
        <v>0</v>
      </c>
    </row>
    <row r="53" spans="1:26" s="111" customFormat="1" ht="31.5" x14ac:dyDescent="0.25">
      <c r="A53" s="72" t="s">
        <v>77</v>
      </c>
      <c r="B53" s="32" t="s">
        <v>78</v>
      </c>
      <c r="C53" s="74" t="s">
        <v>117</v>
      </c>
      <c r="D53" s="54">
        <v>0</v>
      </c>
      <c r="E53" s="54">
        <v>0</v>
      </c>
      <c r="F53" s="54">
        <v>0</v>
      </c>
      <c r="G53" s="54">
        <v>0</v>
      </c>
      <c r="H53" s="54">
        <v>0</v>
      </c>
      <c r="I53" s="54">
        <v>0</v>
      </c>
      <c r="J53" s="54">
        <v>0</v>
      </c>
      <c r="K53" s="54">
        <v>0</v>
      </c>
      <c r="L53" s="54">
        <v>0</v>
      </c>
      <c r="M53" s="53">
        <v>0</v>
      </c>
      <c r="N53" s="54">
        <v>0</v>
      </c>
      <c r="O53" s="54">
        <v>0</v>
      </c>
      <c r="P53" s="54">
        <v>0</v>
      </c>
      <c r="Q53" s="54">
        <v>0</v>
      </c>
      <c r="R53" s="54">
        <v>0</v>
      </c>
      <c r="S53" s="54">
        <v>0</v>
      </c>
      <c r="T53" s="54">
        <v>0</v>
      </c>
      <c r="U53" s="54">
        <v>0</v>
      </c>
      <c r="V53" s="54">
        <v>0</v>
      </c>
      <c r="W53" s="54">
        <v>0</v>
      </c>
      <c r="X53" s="54">
        <v>0</v>
      </c>
      <c r="Y53" s="54">
        <v>0</v>
      </c>
      <c r="Z53" s="54">
        <v>0</v>
      </c>
    </row>
    <row r="54" spans="1:26" s="111" customFormat="1" ht="31.5" x14ac:dyDescent="0.25">
      <c r="A54" s="72" t="s">
        <v>79</v>
      </c>
      <c r="B54" s="32" t="s">
        <v>80</v>
      </c>
      <c r="C54" s="74" t="s">
        <v>117</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row>
    <row r="55" spans="1:26" s="111" customFormat="1" ht="31.5" x14ac:dyDescent="0.25">
      <c r="A55" s="72" t="s">
        <v>81</v>
      </c>
      <c r="B55" s="32" t="s">
        <v>82</v>
      </c>
      <c r="C55" s="74" t="s">
        <v>117</v>
      </c>
      <c r="D55" s="54">
        <v>0</v>
      </c>
      <c r="E55" s="54">
        <v>0</v>
      </c>
      <c r="F55" s="54">
        <v>0</v>
      </c>
      <c r="G55" s="54">
        <v>0</v>
      </c>
      <c r="H55" s="54">
        <v>0</v>
      </c>
      <c r="I55" s="54">
        <v>0</v>
      </c>
      <c r="J55" s="54">
        <v>0</v>
      </c>
      <c r="K55" s="54">
        <v>0</v>
      </c>
      <c r="L55" s="54">
        <v>0</v>
      </c>
      <c r="M55" s="54">
        <v>0</v>
      </c>
      <c r="N55" s="54">
        <v>0</v>
      </c>
      <c r="O55" s="54">
        <v>0</v>
      </c>
      <c r="P55" s="54">
        <v>0</v>
      </c>
      <c r="Q55" s="54">
        <v>0</v>
      </c>
      <c r="R55" s="54">
        <v>0</v>
      </c>
      <c r="S55" s="54">
        <v>0</v>
      </c>
      <c r="T55" s="54">
        <v>0</v>
      </c>
      <c r="U55" s="54">
        <f>U56</f>
        <v>47.5</v>
      </c>
      <c r="V55" s="54">
        <v>0</v>
      </c>
      <c r="W55" s="54">
        <v>0</v>
      </c>
      <c r="X55" s="54">
        <v>0</v>
      </c>
      <c r="Y55" s="54">
        <v>0</v>
      </c>
      <c r="Z55" s="54">
        <v>0</v>
      </c>
    </row>
    <row r="56" spans="1:26" s="111" customFormat="1" ht="31.5" x14ac:dyDescent="0.25">
      <c r="A56" s="72" t="s">
        <v>83</v>
      </c>
      <c r="B56" s="32" t="s">
        <v>84</v>
      </c>
      <c r="C56" s="74" t="s">
        <v>117</v>
      </c>
      <c r="D56" s="54">
        <v>0</v>
      </c>
      <c r="E56" s="54">
        <v>0</v>
      </c>
      <c r="F56" s="54">
        <v>0</v>
      </c>
      <c r="G56" s="54">
        <v>0</v>
      </c>
      <c r="H56" s="54">
        <v>0</v>
      </c>
      <c r="I56" s="54">
        <v>0</v>
      </c>
      <c r="J56" s="54">
        <v>0</v>
      </c>
      <c r="K56" s="54">
        <v>0</v>
      </c>
      <c r="L56" s="54">
        <v>0</v>
      </c>
      <c r="M56" s="54">
        <v>0</v>
      </c>
      <c r="N56" s="54">
        <v>0</v>
      </c>
      <c r="O56" s="54">
        <v>0</v>
      </c>
      <c r="P56" s="54">
        <v>0</v>
      </c>
      <c r="Q56" s="54">
        <v>0</v>
      </c>
      <c r="R56" s="54">
        <v>0</v>
      </c>
      <c r="S56" s="54">
        <v>0</v>
      </c>
      <c r="T56" s="54">
        <v>0</v>
      </c>
      <c r="U56" s="54">
        <f>U57+U58</f>
        <v>47.5</v>
      </c>
      <c r="V56" s="54">
        <v>0</v>
      </c>
      <c r="W56" s="54">
        <v>0</v>
      </c>
      <c r="X56" s="54">
        <v>0</v>
      </c>
      <c r="Y56" s="54">
        <v>0</v>
      </c>
      <c r="Z56" s="54">
        <v>0</v>
      </c>
    </row>
    <row r="57" spans="1:26" s="111" customFormat="1" ht="173.25" x14ac:dyDescent="0.25">
      <c r="A57" s="72" t="s">
        <v>83</v>
      </c>
      <c r="B57" s="32" t="s">
        <v>496</v>
      </c>
      <c r="C57" s="73" t="s">
        <v>497</v>
      </c>
      <c r="D57" s="54">
        <v>0</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7.86</v>
      </c>
      <c r="V57" s="54">
        <v>0</v>
      </c>
      <c r="W57" s="54">
        <v>0</v>
      </c>
      <c r="X57" s="54">
        <v>0</v>
      </c>
      <c r="Y57" s="54">
        <v>0</v>
      </c>
      <c r="Z57" s="54">
        <v>0</v>
      </c>
    </row>
    <row r="58" spans="1:26" s="111" customFormat="1" ht="267.75" x14ac:dyDescent="0.25">
      <c r="A58" s="72" t="s">
        <v>83</v>
      </c>
      <c r="B58" s="32" t="s">
        <v>498</v>
      </c>
      <c r="C58" s="73" t="s">
        <v>499</v>
      </c>
      <c r="D58" s="54">
        <v>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39.64</v>
      </c>
      <c r="V58" s="54">
        <v>0</v>
      </c>
      <c r="W58" s="54">
        <v>0</v>
      </c>
      <c r="X58" s="54">
        <v>0</v>
      </c>
      <c r="Y58" s="54">
        <v>0</v>
      </c>
      <c r="Z58" s="54">
        <v>0</v>
      </c>
    </row>
    <row r="59" spans="1:26" s="111" customFormat="1" ht="31.5" x14ac:dyDescent="0.25">
      <c r="A59" s="72" t="s">
        <v>87</v>
      </c>
      <c r="B59" s="32" t="s">
        <v>86</v>
      </c>
      <c r="C59" s="74" t="s">
        <v>117</v>
      </c>
      <c r="D59" s="54">
        <v>0</v>
      </c>
      <c r="E59" s="54">
        <v>0</v>
      </c>
      <c r="F59" s="54">
        <v>0</v>
      </c>
      <c r="G59" s="54">
        <v>0</v>
      </c>
      <c r="H59" s="54">
        <v>0</v>
      </c>
      <c r="I59" s="54">
        <v>0</v>
      </c>
      <c r="J59" s="54">
        <v>0</v>
      </c>
      <c r="K59" s="54">
        <v>0</v>
      </c>
      <c r="L59" s="54">
        <v>0</v>
      </c>
      <c r="M59" s="54">
        <v>0</v>
      </c>
      <c r="N59" s="54">
        <v>0</v>
      </c>
      <c r="O59" s="54">
        <v>0</v>
      </c>
      <c r="P59" s="54">
        <v>0</v>
      </c>
      <c r="Q59" s="54">
        <v>0</v>
      </c>
      <c r="R59" s="54">
        <v>0</v>
      </c>
      <c r="S59" s="54">
        <v>0</v>
      </c>
      <c r="T59" s="54">
        <v>0</v>
      </c>
      <c r="U59" s="54">
        <v>0</v>
      </c>
      <c r="V59" s="54">
        <v>0</v>
      </c>
      <c r="W59" s="54">
        <v>0</v>
      </c>
      <c r="X59" s="54">
        <v>0</v>
      </c>
      <c r="Y59" s="54">
        <v>0</v>
      </c>
      <c r="Z59" s="54">
        <v>0</v>
      </c>
    </row>
    <row r="60" spans="1:26" s="111" customFormat="1" ht="31.5" x14ac:dyDescent="0.25">
      <c r="A60" s="72" t="s">
        <v>87</v>
      </c>
      <c r="B60" s="32" t="s">
        <v>88</v>
      </c>
      <c r="C60" s="74" t="s">
        <v>117</v>
      </c>
      <c r="D60" s="54">
        <v>0</v>
      </c>
      <c r="E60" s="54">
        <v>0</v>
      </c>
      <c r="F60" s="54">
        <v>0</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row>
    <row r="61" spans="1:26" s="111" customFormat="1" ht="31.5" x14ac:dyDescent="0.25">
      <c r="A61" s="72" t="s">
        <v>89</v>
      </c>
      <c r="B61" s="32" t="s">
        <v>90</v>
      </c>
      <c r="C61" s="74" t="s">
        <v>117</v>
      </c>
      <c r="D61" s="54">
        <v>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row>
    <row r="62" spans="1:26" s="111" customFormat="1" ht="47.25" x14ac:dyDescent="0.25">
      <c r="A62" s="72" t="s">
        <v>91</v>
      </c>
      <c r="B62" s="32" t="s">
        <v>92</v>
      </c>
      <c r="C62" s="74" t="s">
        <v>117</v>
      </c>
      <c r="D62" s="54">
        <v>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row>
    <row r="63" spans="1:26" s="111" customFormat="1" ht="47.25" x14ac:dyDescent="0.25">
      <c r="A63" s="72" t="s">
        <v>93</v>
      </c>
      <c r="B63" s="32" t="s">
        <v>94</v>
      </c>
      <c r="C63" s="74" t="s">
        <v>117</v>
      </c>
      <c r="D63" s="54">
        <v>0</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row>
    <row r="64" spans="1:26" s="111" customFormat="1" ht="47.25" x14ac:dyDescent="0.25">
      <c r="A64" s="72" t="s">
        <v>95</v>
      </c>
      <c r="B64" s="32" t="s">
        <v>96</v>
      </c>
      <c r="C64" s="74" t="s">
        <v>117</v>
      </c>
      <c r="D64" s="54">
        <v>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row>
    <row r="65" spans="1:26" s="111" customFormat="1" ht="47.25" x14ac:dyDescent="0.25">
      <c r="A65" s="72" t="s">
        <v>97</v>
      </c>
      <c r="B65" s="32" t="s">
        <v>98</v>
      </c>
      <c r="C65" s="74" t="s">
        <v>117</v>
      </c>
      <c r="D65" s="54">
        <v>0</v>
      </c>
      <c r="E65" s="54">
        <v>0</v>
      </c>
      <c r="F65" s="54">
        <v>0</v>
      </c>
      <c r="G65" s="54">
        <v>0</v>
      </c>
      <c r="H65" s="54">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row>
    <row r="66" spans="1:26" s="111" customFormat="1" ht="47.25" x14ac:dyDescent="0.25">
      <c r="A66" s="72" t="s">
        <v>99</v>
      </c>
      <c r="B66" s="32" t="s">
        <v>100</v>
      </c>
      <c r="C66" s="74" t="s">
        <v>117</v>
      </c>
      <c r="D66" s="54">
        <v>0</v>
      </c>
      <c r="E66" s="54">
        <v>0</v>
      </c>
      <c r="F66" s="54">
        <v>0</v>
      </c>
      <c r="G66" s="54">
        <v>0</v>
      </c>
      <c r="H66" s="54">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row>
    <row r="67" spans="1:26" s="111" customFormat="1" ht="31.5" x14ac:dyDescent="0.25">
      <c r="A67" s="72" t="s">
        <v>101</v>
      </c>
      <c r="B67" s="114" t="s">
        <v>102</v>
      </c>
      <c r="C67" s="74" t="s">
        <v>117</v>
      </c>
      <c r="D67" s="54">
        <v>0</v>
      </c>
      <c r="E67" s="54">
        <v>0</v>
      </c>
      <c r="F67" s="54">
        <v>0</v>
      </c>
      <c r="G67" s="54">
        <v>0</v>
      </c>
      <c r="H67" s="54">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row>
    <row r="68" spans="1:26" s="111" customFormat="1" ht="47.25" x14ac:dyDescent="0.25">
      <c r="A68" s="72" t="s">
        <v>103</v>
      </c>
      <c r="B68" s="32" t="s">
        <v>104</v>
      </c>
      <c r="C68" s="74" t="s">
        <v>117</v>
      </c>
      <c r="D68" s="54">
        <v>0</v>
      </c>
      <c r="E68" s="54">
        <v>0</v>
      </c>
      <c r="F68" s="54">
        <v>0</v>
      </c>
      <c r="G68" s="54">
        <v>0</v>
      </c>
      <c r="H68" s="54">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row>
    <row r="69" spans="1:26" s="111" customFormat="1" ht="63" x14ac:dyDescent="0.25">
      <c r="A69" s="72" t="s">
        <v>105</v>
      </c>
      <c r="B69" s="32" t="s">
        <v>106</v>
      </c>
      <c r="C69" s="74" t="s">
        <v>117</v>
      </c>
      <c r="D69" s="54">
        <v>0</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row>
    <row r="70" spans="1:26" ht="63" x14ac:dyDescent="0.2">
      <c r="A70" s="72" t="s">
        <v>107</v>
      </c>
      <c r="B70" s="32" t="s">
        <v>108</v>
      </c>
      <c r="C70" s="74" t="s">
        <v>117</v>
      </c>
      <c r="D70" s="54">
        <v>0</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row>
    <row r="71" spans="1:26" ht="47.25" x14ac:dyDescent="0.2">
      <c r="A71" s="72" t="s">
        <v>109</v>
      </c>
      <c r="B71" s="32" t="s">
        <v>110</v>
      </c>
      <c r="C71" s="74" t="s">
        <v>117</v>
      </c>
      <c r="D71" s="54">
        <v>0</v>
      </c>
      <c r="E71" s="54">
        <v>0</v>
      </c>
      <c r="F71" s="54">
        <v>0</v>
      </c>
      <c r="G71" s="54">
        <v>0</v>
      </c>
      <c r="H71" s="54">
        <v>0</v>
      </c>
      <c r="I71" s="54">
        <v>0</v>
      </c>
      <c r="J71" s="54">
        <v>0</v>
      </c>
      <c r="K71" s="54">
        <v>0</v>
      </c>
      <c r="L71" s="54">
        <v>0</v>
      </c>
      <c r="M71" s="54">
        <v>0</v>
      </c>
      <c r="N71" s="54">
        <v>0</v>
      </c>
      <c r="O71" s="54">
        <v>0</v>
      </c>
      <c r="P71" s="54">
        <v>0</v>
      </c>
      <c r="Q71" s="54">
        <v>0</v>
      </c>
      <c r="R71" s="54">
        <v>0</v>
      </c>
      <c r="S71" s="54">
        <v>0</v>
      </c>
      <c r="T71" s="54">
        <v>0</v>
      </c>
      <c r="U71" s="54">
        <v>0</v>
      </c>
      <c r="V71" s="54">
        <v>0</v>
      </c>
      <c r="W71" s="54">
        <v>0</v>
      </c>
      <c r="X71" s="54">
        <v>0</v>
      </c>
      <c r="Y71" s="54">
        <v>0</v>
      </c>
      <c r="Z71" s="54">
        <v>0</v>
      </c>
    </row>
    <row r="72" spans="1:26" ht="31.5" x14ac:dyDescent="0.2">
      <c r="A72" s="72" t="s">
        <v>111</v>
      </c>
      <c r="B72" s="32" t="s">
        <v>112</v>
      </c>
      <c r="C72" s="74" t="s">
        <v>117</v>
      </c>
      <c r="D72" s="54">
        <v>0</v>
      </c>
      <c r="E72" s="54">
        <v>0</v>
      </c>
      <c r="F72" s="54">
        <v>0</v>
      </c>
      <c r="G72" s="54">
        <v>0</v>
      </c>
      <c r="H72" s="54">
        <v>0</v>
      </c>
      <c r="I72" s="54">
        <v>0</v>
      </c>
      <c r="J72" s="54">
        <f>J73</f>
        <v>0</v>
      </c>
      <c r="K72" s="54">
        <v>0</v>
      </c>
      <c r="L72" s="54">
        <v>0</v>
      </c>
      <c r="M72" s="54">
        <v>0</v>
      </c>
      <c r="N72" s="54">
        <v>0</v>
      </c>
      <c r="O72" s="54">
        <v>0</v>
      </c>
      <c r="P72" s="54">
        <v>0</v>
      </c>
      <c r="Q72" s="54">
        <v>0</v>
      </c>
      <c r="R72" s="54">
        <v>0</v>
      </c>
      <c r="S72" s="54">
        <v>0</v>
      </c>
      <c r="T72" s="54">
        <v>0</v>
      </c>
      <c r="U72" s="54">
        <v>0</v>
      </c>
      <c r="V72" s="54">
        <v>0</v>
      </c>
      <c r="W72" s="54">
        <v>0</v>
      </c>
      <c r="X72" s="54">
        <v>0</v>
      </c>
      <c r="Y72" s="54">
        <v>0</v>
      </c>
      <c r="Z72" s="54">
        <v>0</v>
      </c>
    </row>
    <row r="73" spans="1:26" ht="47.25" x14ac:dyDescent="0.2">
      <c r="A73" s="72" t="s">
        <v>111</v>
      </c>
      <c r="B73" s="32" t="s">
        <v>500</v>
      </c>
      <c r="C73" s="73" t="s">
        <v>501</v>
      </c>
      <c r="D73" s="54">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row>
    <row r="74" spans="1:26" ht="47.25" x14ac:dyDescent="0.2">
      <c r="A74" s="72" t="s">
        <v>113</v>
      </c>
      <c r="B74" s="32" t="s">
        <v>114</v>
      </c>
      <c r="C74" s="74" t="s">
        <v>117</v>
      </c>
      <c r="D74" s="54">
        <v>0</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0</v>
      </c>
    </row>
    <row r="75" spans="1:26" ht="31.5" x14ac:dyDescent="0.2">
      <c r="A75" s="72" t="s">
        <v>115</v>
      </c>
      <c r="B75" s="32" t="s">
        <v>116</v>
      </c>
      <c r="C75" s="74" t="s">
        <v>117</v>
      </c>
      <c r="D75" s="54">
        <v>0</v>
      </c>
      <c r="E75" s="54">
        <v>0</v>
      </c>
      <c r="F75" s="54">
        <v>0</v>
      </c>
      <c r="G75" s="54">
        <v>0</v>
      </c>
      <c r="H75" s="54">
        <v>0</v>
      </c>
      <c r="I75" s="54">
        <v>0</v>
      </c>
      <c r="J75" s="54">
        <v>0</v>
      </c>
      <c r="K75" s="54">
        <v>0</v>
      </c>
      <c r="L75" s="54">
        <v>0</v>
      </c>
      <c r="M75" s="54">
        <v>0</v>
      </c>
      <c r="N75" s="54">
        <v>0</v>
      </c>
      <c r="O75" s="54">
        <v>0</v>
      </c>
      <c r="P75" s="54">
        <v>0</v>
      </c>
      <c r="Q75" s="54">
        <v>0</v>
      </c>
      <c r="R75" s="54">
        <v>0</v>
      </c>
      <c r="S75" s="54">
        <v>0</v>
      </c>
      <c r="T75" s="54">
        <v>0</v>
      </c>
      <c r="U75" s="54">
        <v>0</v>
      </c>
      <c r="V75" s="54">
        <v>0</v>
      </c>
      <c r="W75" s="54">
        <v>0</v>
      </c>
      <c r="X75" s="54">
        <v>0</v>
      </c>
      <c r="Y75" s="54">
        <v>0</v>
      </c>
      <c r="Z75" s="54">
        <v>0</v>
      </c>
    </row>
    <row r="76" spans="1:26" ht="94.5" x14ac:dyDescent="0.2">
      <c r="A76" s="72" t="s">
        <v>115</v>
      </c>
      <c r="B76" s="32" t="s">
        <v>502</v>
      </c>
      <c r="C76" s="73" t="s">
        <v>503</v>
      </c>
      <c r="D76" s="54">
        <v>0</v>
      </c>
      <c r="E76" s="54">
        <v>0</v>
      </c>
      <c r="F76" s="54">
        <v>0</v>
      </c>
      <c r="G76" s="54">
        <v>0</v>
      </c>
      <c r="H76" s="54">
        <v>0</v>
      </c>
      <c r="I76" s="54">
        <v>0</v>
      </c>
      <c r="J76" s="54">
        <v>0</v>
      </c>
      <c r="K76" s="54">
        <v>0</v>
      </c>
      <c r="L76" s="54">
        <v>0</v>
      </c>
      <c r="M76" s="54">
        <v>0</v>
      </c>
      <c r="N76" s="54">
        <v>0</v>
      </c>
      <c r="O76" s="54">
        <v>0</v>
      </c>
      <c r="P76" s="54">
        <v>0</v>
      </c>
      <c r="Q76" s="54">
        <v>0</v>
      </c>
      <c r="R76" s="54">
        <v>0</v>
      </c>
      <c r="S76" s="54">
        <v>0</v>
      </c>
      <c r="T76" s="54">
        <v>0</v>
      </c>
      <c r="U76" s="54">
        <v>0</v>
      </c>
      <c r="V76" s="54">
        <v>0</v>
      </c>
      <c r="W76" s="54">
        <v>0</v>
      </c>
      <c r="X76" s="54">
        <v>0</v>
      </c>
      <c r="Y76" s="54">
        <v>0</v>
      </c>
      <c r="Z76" s="54">
        <v>0</v>
      </c>
    </row>
    <row r="77" spans="1:26" ht="110.25" x14ac:dyDescent="0.2">
      <c r="A77" s="72" t="s">
        <v>115</v>
      </c>
      <c r="B77" s="32" t="s">
        <v>504</v>
      </c>
      <c r="C77" s="73" t="s">
        <v>505</v>
      </c>
      <c r="D77" s="54">
        <v>0</v>
      </c>
      <c r="E77" s="54">
        <v>0</v>
      </c>
      <c r="F77" s="54">
        <v>0</v>
      </c>
      <c r="G77" s="54">
        <v>0</v>
      </c>
      <c r="H77" s="54">
        <v>0</v>
      </c>
      <c r="I77" s="54">
        <v>0</v>
      </c>
      <c r="J77" s="54">
        <v>0</v>
      </c>
      <c r="K77" s="54">
        <v>0</v>
      </c>
      <c r="L77" s="54">
        <v>0</v>
      </c>
      <c r="M77" s="54">
        <v>0</v>
      </c>
      <c r="N77" s="54">
        <v>0</v>
      </c>
      <c r="O77" s="54">
        <v>0</v>
      </c>
      <c r="P77" s="54">
        <v>0</v>
      </c>
      <c r="Q77" s="54">
        <v>0</v>
      </c>
      <c r="R77" s="54">
        <v>0</v>
      </c>
      <c r="S77" s="54">
        <v>0</v>
      </c>
      <c r="T77" s="54">
        <v>0</v>
      </c>
      <c r="U77" s="54">
        <v>0</v>
      </c>
      <c r="V77" s="54">
        <v>0</v>
      </c>
      <c r="W77" s="54">
        <v>0</v>
      </c>
      <c r="X77" s="54">
        <v>0</v>
      </c>
      <c r="Y77" s="54">
        <v>0</v>
      </c>
      <c r="Z77" s="54">
        <v>0</v>
      </c>
    </row>
    <row r="78" spans="1:26" ht="31.5" x14ac:dyDescent="0.2">
      <c r="A78" s="72" t="s">
        <v>115</v>
      </c>
      <c r="B78" s="32" t="s">
        <v>506</v>
      </c>
      <c r="C78" s="73" t="s">
        <v>507</v>
      </c>
      <c r="D78" s="54">
        <v>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0</v>
      </c>
      <c r="Z78" s="54">
        <v>0</v>
      </c>
    </row>
  </sheetData>
  <mergeCells count="18">
    <mergeCell ref="N2:O2"/>
    <mergeCell ref="A10:Z10"/>
    <mergeCell ref="A11:Z11"/>
    <mergeCell ref="A12:Z12"/>
    <mergeCell ref="V2:Z2"/>
    <mergeCell ref="A14:Z14"/>
    <mergeCell ref="X18:Y18"/>
    <mergeCell ref="A16:Z16"/>
    <mergeCell ref="A17:A19"/>
    <mergeCell ref="B17:B19"/>
    <mergeCell ref="C17:C19"/>
    <mergeCell ref="D17:Z17"/>
    <mergeCell ref="L18:O18"/>
    <mergeCell ref="P18:R18"/>
    <mergeCell ref="S18:T18"/>
    <mergeCell ref="U18:W18"/>
    <mergeCell ref="A15:Z15"/>
    <mergeCell ref="D18:K18"/>
  </mergeCells>
  <printOptions horizontalCentered="1"/>
  <pageMargins left="0.70866141732283472" right="0.70866141732283472" top="0.74803149606299213" bottom="0.74803149606299213" header="0.31496062992125984" footer="0.31496062992125984"/>
  <pageSetup paperSize="8" scale="2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8"/>
  <sheetViews>
    <sheetView view="pageBreakPreview" topLeftCell="A64" zoomScale="70" zoomScaleNormal="70" zoomScaleSheetLayoutView="70" workbookViewId="0">
      <selection activeCell="A28" sqref="A28:XFD28"/>
    </sheetView>
  </sheetViews>
  <sheetFormatPr defaultColWidth="23.28515625" defaultRowHeight="12" x14ac:dyDescent="0.2"/>
  <cols>
    <col min="1" max="1" width="23.28515625" style="9"/>
    <col min="2" max="2" width="59.42578125" style="9" customWidth="1"/>
    <col min="3" max="16384" width="23.28515625" style="9"/>
  </cols>
  <sheetData>
    <row r="1" spans="1:39" ht="15.75" x14ac:dyDescent="0.25">
      <c r="W1" s="69"/>
      <c r="X1" s="50" t="s">
        <v>517</v>
      </c>
      <c r="Z1" s="50"/>
      <c r="AA1" s="50"/>
    </row>
    <row r="2" spans="1:39" ht="15.75" x14ac:dyDescent="0.25">
      <c r="L2" s="126"/>
      <c r="M2" s="126"/>
      <c r="N2" s="161"/>
      <c r="O2" s="161"/>
      <c r="X2" s="151" t="str">
        <f>'3.5'!V2</f>
        <v>к распоряжению комитета по топливно-энергетическому комплексу Ленинградской области</v>
      </c>
      <c r="Y2" s="151"/>
      <c r="Z2" s="151"/>
      <c r="AA2" s="49"/>
    </row>
    <row r="3" spans="1:39" ht="15.75" x14ac:dyDescent="0.25">
      <c r="L3" s="126"/>
      <c r="M3" s="126"/>
      <c r="N3" s="126"/>
      <c r="O3" s="126"/>
      <c r="X3" s="125"/>
      <c r="Y3" s="125"/>
      <c r="Z3" s="125"/>
      <c r="AA3" s="49"/>
    </row>
    <row r="4" spans="1:39" ht="15.75" x14ac:dyDescent="0.25">
      <c r="L4" s="126"/>
      <c r="M4" s="126"/>
      <c r="N4" s="126"/>
      <c r="O4" s="126"/>
      <c r="X4" s="125"/>
      <c r="Y4" s="125"/>
      <c r="Z4" s="125"/>
      <c r="AA4" s="49"/>
    </row>
    <row r="5" spans="1:39" ht="15.75" x14ac:dyDescent="0.25">
      <c r="L5" s="126"/>
      <c r="M5" s="126"/>
      <c r="N5" s="126"/>
      <c r="O5" s="126"/>
      <c r="X5" s="125"/>
      <c r="Y5" s="125"/>
      <c r="Z5" s="125"/>
      <c r="AA5" s="49"/>
    </row>
    <row r="6" spans="1:39" ht="15.75" x14ac:dyDescent="0.25">
      <c r="L6" s="126"/>
      <c r="M6" s="126"/>
      <c r="N6" s="126"/>
      <c r="O6" s="126"/>
      <c r="X6" s="125"/>
      <c r="Y6" s="125"/>
      <c r="Z6" s="125"/>
      <c r="AA6" s="49"/>
    </row>
    <row r="7" spans="1:39" ht="15.75" x14ac:dyDescent="0.25">
      <c r="L7" s="126"/>
      <c r="M7" s="126"/>
      <c r="N7" s="126"/>
      <c r="O7" s="126"/>
      <c r="X7" s="125"/>
      <c r="Y7" s="125"/>
      <c r="Z7" s="125"/>
      <c r="AA7" s="49"/>
    </row>
    <row r="8" spans="1:39" ht="15.75" x14ac:dyDescent="0.25">
      <c r="L8" s="126"/>
      <c r="M8" s="126"/>
      <c r="N8" s="126"/>
      <c r="O8" s="126"/>
      <c r="X8" s="49"/>
      <c r="Z8" s="49"/>
      <c r="AA8" s="49"/>
    </row>
    <row r="9" spans="1:39" x14ac:dyDescent="0.2">
      <c r="L9" s="105"/>
      <c r="M9" s="105"/>
      <c r="N9" s="105"/>
      <c r="O9" s="105"/>
    </row>
    <row r="10" spans="1:39" ht="18.75" x14ac:dyDescent="0.2">
      <c r="A10" s="142" t="s">
        <v>0</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39" ht="18.75" x14ac:dyDescent="0.2">
      <c r="A11" s="142" t="s">
        <v>135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39" ht="18.75" x14ac:dyDescent="0.3">
      <c r="A12" s="162" t="s">
        <v>493</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4" spans="1:39" ht="18.75" x14ac:dyDescent="0.2">
      <c r="A14" s="142" t="s">
        <v>488</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39" ht="15.75" x14ac:dyDescent="0.2">
      <c r="A15" s="143"/>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39" s="105" customFormat="1" ht="18.75" x14ac:dyDescent="0.3">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7"/>
      <c r="AB16" s="7"/>
      <c r="AC16" s="7"/>
      <c r="AD16" s="7"/>
      <c r="AE16" s="7"/>
      <c r="AF16" s="7"/>
      <c r="AG16" s="7"/>
      <c r="AH16" s="7"/>
      <c r="AI16" s="7"/>
      <c r="AJ16" s="7"/>
      <c r="AK16" s="7"/>
      <c r="AL16" s="7"/>
      <c r="AM16" s="7"/>
    </row>
    <row r="17" spans="1:26" s="106" customFormat="1" ht="15.75" x14ac:dyDescent="0.2">
      <c r="A17" s="156" t="s">
        <v>2</v>
      </c>
      <c r="B17" s="156" t="s">
        <v>120</v>
      </c>
      <c r="C17" s="156" t="s">
        <v>121</v>
      </c>
      <c r="D17" s="156" t="s">
        <v>136</v>
      </c>
      <c r="E17" s="156"/>
      <c r="F17" s="156"/>
      <c r="G17" s="156"/>
      <c r="H17" s="156"/>
      <c r="I17" s="156"/>
      <c r="J17" s="156"/>
      <c r="K17" s="156"/>
      <c r="L17" s="156"/>
      <c r="M17" s="156"/>
      <c r="N17" s="156"/>
      <c r="O17" s="156"/>
      <c r="P17" s="156"/>
      <c r="Q17" s="156"/>
      <c r="R17" s="156"/>
      <c r="S17" s="156"/>
      <c r="T17" s="156"/>
      <c r="U17" s="156"/>
      <c r="V17" s="156"/>
      <c r="W17" s="156"/>
      <c r="X17" s="156"/>
      <c r="Y17" s="156"/>
      <c r="Z17" s="156"/>
    </row>
    <row r="18" spans="1:26" ht="78.75" x14ac:dyDescent="0.2">
      <c r="A18" s="156"/>
      <c r="B18" s="156"/>
      <c r="C18" s="156"/>
      <c r="D18" s="158" t="s">
        <v>137</v>
      </c>
      <c r="E18" s="159"/>
      <c r="F18" s="159"/>
      <c r="G18" s="159"/>
      <c r="H18" s="159"/>
      <c r="I18" s="159"/>
      <c r="J18" s="159"/>
      <c r="K18" s="160"/>
      <c r="L18" s="156" t="s">
        <v>138</v>
      </c>
      <c r="M18" s="156"/>
      <c r="N18" s="156"/>
      <c r="O18" s="156"/>
      <c r="P18" s="156" t="s">
        <v>139</v>
      </c>
      <c r="Q18" s="156"/>
      <c r="R18" s="156"/>
      <c r="S18" s="156" t="s">
        <v>140</v>
      </c>
      <c r="T18" s="156"/>
      <c r="U18" s="156" t="s">
        <v>141</v>
      </c>
      <c r="V18" s="156"/>
      <c r="W18" s="156"/>
      <c r="X18" s="156" t="s">
        <v>142</v>
      </c>
      <c r="Y18" s="156"/>
      <c r="Z18" s="73" t="s">
        <v>143</v>
      </c>
    </row>
    <row r="19" spans="1:26" ht="153" x14ac:dyDescent="0.2">
      <c r="A19" s="156"/>
      <c r="B19" s="156"/>
      <c r="C19" s="156"/>
      <c r="D19" s="107" t="s">
        <v>144</v>
      </c>
      <c r="E19" s="107" t="s">
        <v>145</v>
      </c>
      <c r="F19" s="108" t="s">
        <v>509</v>
      </c>
      <c r="G19" s="108" t="s">
        <v>146</v>
      </c>
      <c r="H19" s="108" t="s">
        <v>147</v>
      </c>
      <c r="I19" s="108" t="s">
        <v>148</v>
      </c>
      <c r="J19" s="108" t="s">
        <v>510</v>
      </c>
      <c r="K19" s="107" t="s">
        <v>149</v>
      </c>
      <c r="L19" s="101" t="s">
        <v>150</v>
      </c>
      <c r="M19" s="101" t="s">
        <v>151</v>
      </c>
      <c r="N19" s="101" t="s">
        <v>152</v>
      </c>
      <c r="O19" s="101" t="s">
        <v>153</v>
      </c>
      <c r="P19" s="101" t="s">
        <v>154</v>
      </c>
      <c r="Q19" s="101" t="s">
        <v>155</v>
      </c>
      <c r="R19" s="101" t="s">
        <v>156</v>
      </c>
      <c r="S19" s="101" t="s">
        <v>157</v>
      </c>
      <c r="T19" s="101" t="s">
        <v>158</v>
      </c>
      <c r="U19" s="101" t="s">
        <v>159</v>
      </c>
      <c r="V19" s="101" t="s">
        <v>160</v>
      </c>
      <c r="W19" s="101" t="s">
        <v>161</v>
      </c>
      <c r="X19" s="101" t="s">
        <v>162</v>
      </c>
      <c r="Y19" s="101" t="s">
        <v>163</v>
      </c>
      <c r="Z19" s="101" t="s">
        <v>164</v>
      </c>
    </row>
    <row r="20" spans="1:26" s="111" customFormat="1" ht="15.75" x14ac:dyDescent="0.25">
      <c r="A20" s="76">
        <v>1</v>
      </c>
      <c r="B20" s="113">
        <v>2</v>
      </c>
      <c r="C20" s="76">
        <v>3</v>
      </c>
      <c r="D20" s="110" t="s">
        <v>165</v>
      </c>
      <c r="E20" s="110" t="s">
        <v>166</v>
      </c>
      <c r="F20" s="110" t="s">
        <v>168</v>
      </c>
      <c r="G20" s="110" t="s">
        <v>167</v>
      </c>
      <c r="H20" s="110" t="s">
        <v>169</v>
      </c>
      <c r="I20" s="110" t="s">
        <v>170</v>
      </c>
      <c r="J20" s="110" t="s">
        <v>511</v>
      </c>
      <c r="K20" s="110" t="s">
        <v>512</v>
      </c>
      <c r="L20" s="110" t="s">
        <v>171</v>
      </c>
      <c r="M20" s="110" t="s">
        <v>172</v>
      </c>
      <c r="N20" s="110" t="s">
        <v>174</v>
      </c>
      <c r="O20" s="110" t="s">
        <v>173</v>
      </c>
      <c r="P20" s="110" t="s">
        <v>175</v>
      </c>
      <c r="Q20" s="110" t="s">
        <v>176</v>
      </c>
      <c r="R20" s="110" t="s">
        <v>177</v>
      </c>
      <c r="S20" s="110" t="s">
        <v>178</v>
      </c>
      <c r="T20" s="110" t="s">
        <v>179</v>
      </c>
      <c r="U20" s="110" t="s">
        <v>180</v>
      </c>
      <c r="V20" s="110" t="s">
        <v>181</v>
      </c>
      <c r="W20" s="110" t="s">
        <v>182</v>
      </c>
      <c r="X20" s="110" t="s">
        <v>183</v>
      </c>
      <c r="Y20" s="110" t="s">
        <v>184</v>
      </c>
      <c r="Z20" s="110" t="s">
        <v>185</v>
      </c>
    </row>
    <row r="21" spans="1:26" s="111" customFormat="1" ht="15.75" x14ac:dyDescent="0.25">
      <c r="A21" s="72" t="s">
        <v>21</v>
      </c>
      <c r="B21" s="32" t="s">
        <v>22</v>
      </c>
      <c r="C21" s="74" t="s">
        <v>117</v>
      </c>
      <c r="D21" s="54">
        <v>0</v>
      </c>
      <c r="E21" s="54">
        <v>0</v>
      </c>
      <c r="F21" s="54">
        <f>F25</f>
        <v>0</v>
      </c>
      <c r="G21" s="54">
        <v>0</v>
      </c>
      <c r="H21" s="54">
        <v>0</v>
      </c>
      <c r="I21" s="54">
        <v>0</v>
      </c>
      <c r="J21" s="54">
        <f>J25</f>
        <v>0</v>
      </c>
      <c r="K21" s="54">
        <v>0</v>
      </c>
      <c r="L21" s="53">
        <f>SUM(L23:L27)</f>
        <v>0</v>
      </c>
      <c r="M21" s="53">
        <f t="shared" ref="M21:Y21" si="0">SUM(M23:M27)</f>
        <v>0</v>
      </c>
      <c r="N21" s="54">
        <v>0</v>
      </c>
      <c r="O21" s="54">
        <v>0</v>
      </c>
      <c r="P21" s="54">
        <v>0</v>
      </c>
      <c r="Q21" s="54">
        <v>0</v>
      </c>
      <c r="R21" s="54">
        <v>0</v>
      </c>
      <c r="S21" s="54">
        <v>0</v>
      </c>
      <c r="T21" s="54">
        <v>0</v>
      </c>
      <c r="U21" s="54">
        <f>U50</f>
        <v>51.62</v>
      </c>
      <c r="V21" s="54">
        <v>0</v>
      </c>
      <c r="W21" s="54">
        <v>0</v>
      </c>
      <c r="X21" s="54">
        <v>0</v>
      </c>
      <c r="Y21" s="53">
        <f t="shared" si="0"/>
        <v>0</v>
      </c>
      <c r="Z21" s="54">
        <v>0</v>
      </c>
    </row>
    <row r="22" spans="1:26" s="111" customFormat="1" ht="15.75" x14ac:dyDescent="0.25">
      <c r="A22" s="72" t="s">
        <v>23</v>
      </c>
      <c r="B22" s="32" t="s">
        <v>24</v>
      </c>
      <c r="C22" s="74" t="s">
        <v>117</v>
      </c>
      <c r="D22" s="54">
        <v>0</v>
      </c>
      <c r="E22" s="54">
        <v>0</v>
      </c>
      <c r="F22" s="54">
        <v>0</v>
      </c>
      <c r="G22" s="54">
        <v>0</v>
      </c>
      <c r="H22" s="54">
        <v>0</v>
      </c>
      <c r="I22" s="54">
        <v>0</v>
      </c>
      <c r="J22" s="54">
        <v>0</v>
      </c>
      <c r="K22" s="54">
        <v>0</v>
      </c>
      <c r="L22" s="54">
        <v>0</v>
      </c>
      <c r="M22" s="54">
        <v>0</v>
      </c>
      <c r="N22" s="54">
        <v>0</v>
      </c>
      <c r="O22" s="54">
        <v>0</v>
      </c>
      <c r="P22" s="54">
        <v>0</v>
      </c>
      <c r="Q22" s="54">
        <v>0</v>
      </c>
      <c r="R22" s="54">
        <v>0</v>
      </c>
      <c r="S22" s="54">
        <v>0</v>
      </c>
      <c r="T22" s="54">
        <v>0</v>
      </c>
      <c r="U22" s="54">
        <v>0</v>
      </c>
      <c r="V22" s="54">
        <v>0</v>
      </c>
      <c r="W22" s="54">
        <v>0</v>
      </c>
      <c r="X22" s="54">
        <v>0</v>
      </c>
      <c r="Y22" s="54">
        <v>0</v>
      </c>
      <c r="Z22" s="54">
        <v>0</v>
      </c>
    </row>
    <row r="23" spans="1:26" s="111" customFormat="1" ht="31.5" x14ac:dyDescent="0.25">
      <c r="A23" s="72" t="s">
        <v>25</v>
      </c>
      <c r="B23" s="32" t="s">
        <v>26</v>
      </c>
      <c r="C23" s="74" t="s">
        <v>117</v>
      </c>
      <c r="D23" s="54">
        <v>0</v>
      </c>
      <c r="E23" s="54">
        <v>0</v>
      </c>
      <c r="F23" s="54">
        <v>0</v>
      </c>
      <c r="G23" s="54">
        <v>0</v>
      </c>
      <c r="H23" s="54">
        <v>0</v>
      </c>
      <c r="I23" s="54">
        <v>0</v>
      </c>
      <c r="J23" s="54">
        <v>0</v>
      </c>
      <c r="K23" s="54">
        <v>0</v>
      </c>
      <c r="L23" s="53">
        <f>SUM(L47)</f>
        <v>0</v>
      </c>
      <c r="M23" s="53">
        <f t="shared" ref="M23:Y23" si="1">SUM(M47)</f>
        <v>0</v>
      </c>
      <c r="N23" s="54">
        <v>0</v>
      </c>
      <c r="O23" s="54">
        <v>0</v>
      </c>
      <c r="P23" s="54">
        <v>0</v>
      </c>
      <c r="Q23" s="54">
        <v>0</v>
      </c>
      <c r="R23" s="54">
        <v>0</v>
      </c>
      <c r="S23" s="54">
        <v>0</v>
      </c>
      <c r="T23" s="54">
        <v>0</v>
      </c>
      <c r="U23" s="54">
        <f>U21</f>
        <v>51.62</v>
      </c>
      <c r="V23" s="54">
        <v>0</v>
      </c>
      <c r="W23" s="54">
        <v>0</v>
      </c>
      <c r="X23" s="54">
        <v>0</v>
      </c>
      <c r="Y23" s="53">
        <f t="shared" si="1"/>
        <v>0</v>
      </c>
      <c r="Z23" s="54">
        <v>0</v>
      </c>
    </row>
    <row r="24" spans="1:26" s="111" customFormat="1" ht="47.25" x14ac:dyDescent="0.25">
      <c r="A24" s="72" t="s">
        <v>27</v>
      </c>
      <c r="B24" s="114" t="s">
        <v>28</v>
      </c>
      <c r="C24" s="74" t="s">
        <v>117</v>
      </c>
      <c r="D24" s="54">
        <v>0</v>
      </c>
      <c r="E24" s="54">
        <v>0</v>
      </c>
      <c r="F24" s="54">
        <v>0</v>
      </c>
      <c r="G24" s="54">
        <v>0</v>
      </c>
      <c r="H24" s="54">
        <v>0</v>
      </c>
      <c r="I24" s="54">
        <v>0</v>
      </c>
      <c r="J24" s="54">
        <v>0</v>
      </c>
      <c r="K24" s="54">
        <v>0</v>
      </c>
      <c r="L24" s="54">
        <v>0</v>
      </c>
      <c r="M24" s="54">
        <v>0</v>
      </c>
      <c r="N24" s="54">
        <v>0</v>
      </c>
      <c r="O24" s="54">
        <v>0</v>
      </c>
      <c r="P24" s="54">
        <v>0</v>
      </c>
      <c r="Q24" s="54">
        <v>0</v>
      </c>
      <c r="R24" s="54">
        <v>0</v>
      </c>
      <c r="S24" s="54">
        <v>0</v>
      </c>
      <c r="T24" s="54">
        <v>0</v>
      </c>
      <c r="U24" s="54">
        <v>0</v>
      </c>
      <c r="V24" s="54">
        <v>0</v>
      </c>
      <c r="W24" s="54">
        <v>0</v>
      </c>
      <c r="X24" s="54">
        <v>0</v>
      </c>
      <c r="Y24" s="54">
        <v>0</v>
      </c>
      <c r="Z24" s="54">
        <v>0</v>
      </c>
    </row>
    <row r="25" spans="1:26" s="111" customFormat="1" ht="31.5" x14ac:dyDescent="0.25">
      <c r="A25" s="72" t="s">
        <v>29</v>
      </c>
      <c r="B25" s="32" t="s">
        <v>30</v>
      </c>
      <c r="C25" s="74" t="s">
        <v>117</v>
      </c>
      <c r="D25" s="54">
        <v>0</v>
      </c>
      <c r="E25" s="54">
        <v>0</v>
      </c>
      <c r="F25" s="54">
        <f>F72</f>
        <v>0</v>
      </c>
      <c r="G25" s="54">
        <v>0</v>
      </c>
      <c r="H25" s="54">
        <v>0</v>
      </c>
      <c r="I25" s="54">
        <v>0</v>
      </c>
      <c r="J25" s="54">
        <f>J73</f>
        <v>0</v>
      </c>
      <c r="K25" s="54">
        <v>0</v>
      </c>
      <c r="L25" s="54">
        <v>0</v>
      </c>
      <c r="M25" s="54">
        <v>0</v>
      </c>
      <c r="N25" s="54">
        <v>0</v>
      </c>
      <c r="O25" s="54">
        <v>0</v>
      </c>
      <c r="P25" s="54">
        <v>0</v>
      </c>
      <c r="Q25" s="54">
        <v>0</v>
      </c>
      <c r="R25" s="54">
        <v>0</v>
      </c>
      <c r="S25" s="54">
        <v>0</v>
      </c>
      <c r="T25" s="54">
        <v>0</v>
      </c>
      <c r="U25" s="54">
        <v>0</v>
      </c>
      <c r="V25" s="54">
        <v>0</v>
      </c>
      <c r="W25" s="54">
        <v>0</v>
      </c>
      <c r="X25" s="54">
        <v>0</v>
      </c>
      <c r="Y25" s="54">
        <v>0</v>
      </c>
      <c r="Z25" s="54">
        <v>0</v>
      </c>
    </row>
    <row r="26" spans="1:26" s="111" customFormat="1" ht="31.5" x14ac:dyDescent="0.25">
      <c r="A26" s="72" t="s">
        <v>31</v>
      </c>
      <c r="B26" s="32" t="s">
        <v>32</v>
      </c>
      <c r="C26" s="74" t="s">
        <v>117</v>
      </c>
      <c r="D26" s="54">
        <v>0</v>
      </c>
      <c r="E26" s="54">
        <v>0</v>
      </c>
      <c r="F26" s="54">
        <v>0</v>
      </c>
      <c r="G26" s="54">
        <v>0</v>
      </c>
      <c r="H26" s="54">
        <v>0</v>
      </c>
      <c r="I26" s="54">
        <v>0</v>
      </c>
      <c r="J26" s="54">
        <v>0</v>
      </c>
      <c r="K26" s="54">
        <v>0</v>
      </c>
      <c r="L26" s="54">
        <v>0</v>
      </c>
      <c r="M26" s="54">
        <v>0</v>
      </c>
      <c r="N26" s="54">
        <v>0</v>
      </c>
      <c r="O26" s="54">
        <v>0</v>
      </c>
      <c r="P26" s="54">
        <v>0</v>
      </c>
      <c r="Q26" s="54">
        <v>0</v>
      </c>
      <c r="R26" s="54">
        <v>0</v>
      </c>
      <c r="S26" s="54">
        <v>0</v>
      </c>
      <c r="T26" s="54">
        <v>0</v>
      </c>
      <c r="U26" s="54">
        <v>0</v>
      </c>
      <c r="V26" s="54">
        <v>0</v>
      </c>
      <c r="W26" s="54">
        <v>0</v>
      </c>
      <c r="X26" s="54">
        <v>0</v>
      </c>
      <c r="Y26" s="54">
        <v>0</v>
      </c>
      <c r="Z26" s="54">
        <v>0</v>
      </c>
    </row>
    <row r="27" spans="1:26" s="111" customFormat="1" ht="15.75" x14ac:dyDescent="0.25">
      <c r="A27" s="72" t="s">
        <v>33</v>
      </c>
      <c r="B27" s="32" t="s">
        <v>34</v>
      </c>
      <c r="C27" s="74" t="s">
        <v>117</v>
      </c>
      <c r="D27" s="54">
        <v>0</v>
      </c>
      <c r="E27" s="54">
        <v>0</v>
      </c>
      <c r="F27" s="54">
        <v>0</v>
      </c>
      <c r="G27" s="54">
        <v>0</v>
      </c>
      <c r="H27" s="54">
        <v>0</v>
      </c>
      <c r="I27" s="54">
        <v>0</v>
      </c>
      <c r="J27" s="54">
        <v>0</v>
      </c>
      <c r="K27" s="54">
        <v>0</v>
      </c>
      <c r="L27" s="54">
        <v>0</v>
      </c>
      <c r="M27" s="54">
        <v>0</v>
      </c>
      <c r="N27" s="54">
        <v>0</v>
      </c>
      <c r="O27" s="54">
        <v>0</v>
      </c>
      <c r="P27" s="54">
        <v>0</v>
      </c>
      <c r="Q27" s="54">
        <v>0</v>
      </c>
      <c r="R27" s="54">
        <v>0</v>
      </c>
      <c r="S27" s="54">
        <v>0</v>
      </c>
      <c r="T27" s="54">
        <v>0</v>
      </c>
      <c r="U27" s="54">
        <v>0</v>
      </c>
      <c r="V27" s="54">
        <v>0</v>
      </c>
      <c r="W27" s="54">
        <v>0</v>
      </c>
      <c r="X27" s="54">
        <v>0</v>
      </c>
      <c r="Y27" s="54">
        <v>0</v>
      </c>
      <c r="Z27" s="54">
        <v>0</v>
      </c>
    </row>
    <row r="28" spans="1:26" s="31" customFormat="1" ht="27.75" customHeight="1" x14ac:dyDescent="0.25">
      <c r="A28" s="3" t="s">
        <v>35</v>
      </c>
      <c r="B28" s="33" t="s">
        <v>489</v>
      </c>
      <c r="C28" s="4" t="s">
        <v>117</v>
      </c>
      <c r="D28" s="51">
        <f>D21</f>
        <v>0</v>
      </c>
      <c r="E28" s="51">
        <f t="shared" ref="E28:Z28" si="2">E21</f>
        <v>0</v>
      </c>
      <c r="F28" s="51">
        <f t="shared" si="2"/>
        <v>0</v>
      </c>
      <c r="G28" s="51">
        <f t="shared" si="2"/>
        <v>0</v>
      </c>
      <c r="H28" s="51">
        <f t="shared" si="2"/>
        <v>0</v>
      </c>
      <c r="I28" s="51">
        <f t="shared" si="2"/>
        <v>0</v>
      </c>
      <c r="J28" s="51">
        <f t="shared" si="2"/>
        <v>0</v>
      </c>
      <c r="K28" s="51">
        <f t="shared" si="2"/>
        <v>0</v>
      </c>
      <c r="L28" s="51">
        <f t="shared" si="2"/>
        <v>0</v>
      </c>
      <c r="M28" s="51">
        <f t="shared" si="2"/>
        <v>0</v>
      </c>
      <c r="N28" s="51">
        <f t="shared" si="2"/>
        <v>0</v>
      </c>
      <c r="O28" s="51">
        <f t="shared" si="2"/>
        <v>0</v>
      </c>
      <c r="P28" s="51">
        <f t="shared" si="2"/>
        <v>0</v>
      </c>
      <c r="Q28" s="51">
        <f t="shared" si="2"/>
        <v>0</v>
      </c>
      <c r="R28" s="51">
        <f t="shared" si="2"/>
        <v>0</v>
      </c>
      <c r="S28" s="51">
        <f t="shared" si="2"/>
        <v>0</v>
      </c>
      <c r="T28" s="51">
        <f t="shared" si="2"/>
        <v>0</v>
      </c>
      <c r="U28" s="51">
        <f t="shared" si="2"/>
        <v>51.62</v>
      </c>
      <c r="V28" s="51">
        <f t="shared" si="2"/>
        <v>0</v>
      </c>
      <c r="W28" s="51">
        <f t="shared" si="2"/>
        <v>0</v>
      </c>
      <c r="X28" s="51">
        <f t="shared" si="2"/>
        <v>0</v>
      </c>
      <c r="Y28" s="51">
        <f t="shared" si="2"/>
        <v>0</v>
      </c>
      <c r="Z28" s="51">
        <f t="shared" si="2"/>
        <v>0</v>
      </c>
    </row>
    <row r="29" spans="1:26" s="111" customFormat="1" ht="15.75" x14ac:dyDescent="0.25">
      <c r="A29" s="72" t="s">
        <v>36</v>
      </c>
      <c r="B29" s="32" t="s">
        <v>37</v>
      </c>
      <c r="C29" s="74" t="s">
        <v>117</v>
      </c>
      <c r="D29" s="54">
        <v>0</v>
      </c>
      <c r="E29" s="54">
        <v>0</v>
      </c>
      <c r="F29" s="54">
        <v>0</v>
      </c>
      <c r="G29" s="54">
        <v>0</v>
      </c>
      <c r="H29" s="54">
        <v>0</v>
      </c>
      <c r="I29" s="54">
        <v>0</v>
      </c>
      <c r="J29" s="54">
        <v>0</v>
      </c>
      <c r="K29" s="54">
        <v>0</v>
      </c>
      <c r="L29" s="54">
        <v>0</v>
      </c>
      <c r="M29" s="54">
        <v>0</v>
      </c>
      <c r="N29" s="54">
        <v>0</v>
      </c>
      <c r="O29" s="54">
        <v>0</v>
      </c>
      <c r="P29" s="54">
        <v>0</v>
      </c>
      <c r="Q29" s="54">
        <v>0</v>
      </c>
      <c r="R29" s="54">
        <v>0</v>
      </c>
      <c r="S29" s="54">
        <v>0</v>
      </c>
      <c r="T29" s="54">
        <v>0</v>
      </c>
      <c r="U29" s="54">
        <v>0</v>
      </c>
      <c r="V29" s="54">
        <v>0</v>
      </c>
      <c r="W29" s="54">
        <v>0</v>
      </c>
      <c r="X29" s="54">
        <v>0</v>
      </c>
      <c r="Y29" s="54">
        <v>0</v>
      </c>
      <c r="Z29" s="54">
        <v>0</v>
      </c>
    </row>
    <row r="30" spans="1:26" s="111" customFormat="1" ht="31.5" x14ac:dyDescent="0.25">
      <c r="A30" s="72" t="s">
        <v>38</v>
      </c>
      <c r="B30" s="32" t="s">
        <v>39</v>
      </c>
      <c r="C30" s="74" t="s">
        <v>117</v>
      </c>
      <c r="D30" s="54">
        <v>0</v>
      </c>
      <c r="E30" s="54">
        <v>0</v>
      </c>
      <c r="F30" s="54">
        <v>0</v>
      </c>
      <c r="G30" s="54">
        <v>0</v>
      </c>
      <c r="H30" s="54">
        <v>0</v>
      </c>
      <c r="I30" s="54">
        <v>0</v>
      </c>
      <c r="J30" s="54">
        <v>0</v>
      </c>
      <c r="K30" s="54">
        <v>0</v>
      </c>
      <c r="L30" s="54">
        <v>0</v>
      </c>
      <c r="M30" s="54">
        <v>0</v>
      </c>
      <c r="N30" s="54">
        <v>0</v>
      </c>
      <c r="O30" s="54">
        <v>0</v>
      </c>
      <c r="P30" s="54">
        <v>0</v>
      </c>
      <c r="Q30" s="54">
        <v>0</v>
      </c>
      <c r="R30" s="54">
        <v>0</v>
      </c>
      <c r="S30" s="54">
        <v>0</v>
      </c>
      <c r="T30" s="54">
        <v>0</v>
      </c>
      <c r="U30" s="54">
        <v>0</v>
      </c>
      <c r="V30" s="54">
        <v>0</v>
      </c>
      <c r="W30" s="54">
        <v>0</v>
      </c>
      <c r="X30" s="54">
        <v>0</v>
      </c>
      <c r="Y30" s="54">
        <v>0</v>
      </c>
      <c r="Z30" s="54">
        <v>0</v>
      </c>
    </row>
    <row r="31" spans="1:26" s="111" customFormat="1" ht="47.25" x14ac:dyDescent="0.25">
      <c r="A31" s="72" t="s">
        <v>44</v>
      </c>
      <c r="B31" s="32" t="s">
        <v>45</v>
      </c>
      <c r="C31" s="74" t="s">
        <v>117</v>
      </c>
      <c r="D31" s="54">
        <v>0</v>
      </c>
      <c r="E31" s="54">
        <v>0</v>
      </c>
      <c r="F31" s="54">
        <v>0</v>
      </c>
      <c r="G31" s="54">
        <v>0</v>
      </c>
      <c r="H31" s="54">
        <v>0</v>
      </c>
      <c r="I31" s="54">
        <v>0</v>
      </c>
      <c r="J31" s="54">
        <v>0</v>
      </c>
      <c r="K31" s="54">
        <v>0</v>
      </c>
      <c r="L31" s="54">
        <v>0</v>
      </c>
      <c r="M31" s="54">
        <v>0</v>
      </c>
      <c r="N31" s="54">
        <v>0</v>
      </c>
      <c r="O31" s="54">
        <v>0</v>
      </c>
      <c r="P31" s="54">
        <v>0</v>
      </c>
      <c r="Q31" s="54">
        <v>0</v>
      </c>
      <c r="R31" s="54">
        <v>0</v>
      </c>
      <c r="S31" s="54">
        <v>0</v>
      </c>
      <c r="T31" s="54">
        <v>0</v>
      </c>
      <c r="U31" s="54">
        <v>0</v>
      </c>
      <c r="V31" s="54">
        <v>0</v>
      </c>
      <c r="W31" s="54">
        <v>0</v>
      </c>
      <c r="X31" s="54">
        <v>0</v>
      </c>
      <c r="Y31" s="54">
        <v>0</v>
      </c>
      <c r="Z31" s="54">
        <v>0</v>
      </c>
    </row>
    <row r="32" spans="1:26" s="111" customFormat="1" ht="31.5" x14ac:dyDescent="0.25">
      <c r="A32" s="72" t="s">
        <v>46</v>
      </c>
      <c r="B32" s="32" t="s">
        <v>47</v>
      </c>
      <c r="C32" s="74" t="s">
        <v>117</v>
      </c>
      <c r="D32" s="54">
        <v>0</v>
      </c>
      <c r="E32" s="54">
        <v>0</v>
      </c>
      <c r="F32" s="54">
        <v>0</v>
      </c>
      <c r="G32" s="54">
        <v>0</v>
      </c>
      <c r="H32" s="54">
        <v>0</v>
      </c>
      <c r="I32" s="54">
        <v>0</v>
      </c>
      <c r="J32" s="54">
        <v>0</v>
      </c>
      <c r="K32" s="54">
        <v>0</v>
      </c>
      <c r="L32" s="54">
        <v>0</v>
      </c>
      <c r="M32" s="54">
        <v>0</v>
      </c>
      <c r="N32" s="54">
        <v>0</v>
      </c>
      <c r="O32" s="54">
        <v>0</v>
      </c>
      <c r="P32" s="54">
        <v>0</v>
      </c>
      <c r="Q32" s="54">
        <v>0</v>
      </c>
      <c r="R32" s="54">
        <v>0</v>
      </c>
      <c r="S32" s="54">
        <v>0</v>
      </c>
      <c r="T32" s="54">
        <v>0</v>
      </c>
      <c r="U32" s="54">
        <v>0</v>
      </c>
      <c r="V32" s="54">
        <v>0</v>
      </c>
      <c r="W32" s="54">
        <v>0</v>
      </c>
      <c r="X32" s="54">
        <v>0</v>
      </c>
      <c r="Y32" s="54">
        <v>0</v>
      </c>
      <c r="Z32" s="54">
        <v>0</v>
      </c>
    </row>
    <row r="33" spans="1:26" s="111" customFormat="1" ht="63" x14ac:dyDescent="0.25">
      <c r="A33" s="72" t="s">
        <v>48</v>
      </c>
      <c r="B33" s="32" t="s">
        <v>49</v>
      </c>
      <c r="C33" s="74" t="s">
        <v>117</v>
      </c>
      <c r="D33" s="54">
        <v>0</v>
      </c>
      <c r="E33" s="54">
        <v>0</v>
      </c>
      <c r="F33" s="54">
        <v>0</v>
      </c>
      <c r="G33" s="54">
        <v>0</v>
      </c>
      <c r="H33" s="54">
        <v>0</v>
      </c>
      <c r="I33" s="54">
        <v>0</v>
      </c>
      <c r="J33" s="54">
        <v>0</v>
      </c>
      <c r="K33" s="54">
        <v>0</v>
      </c>
      <c r="L33" s="54">
        <v>0</v>
      </c>
      <c r="M33" s="54">
        <v>0</v>
      </c>
      <c r="N33" s="54">
        <v>0</v>
      </c>
      <c r="O33" s="54">
        <v>0</v>
      </c>
      <c r="P33" s="54">
        <v>0</v>
      </c>
      <c r="Q33" s="54">
        <v>0</v>
      </c>
      <c r="R33" s="54">
        <v>0</v>
      </c>
      <c r="S33" s="54">
        <v>0</v>
      </c>
      <c r="T33" s="54">
        <v>0</v>
      </c>
      <c r="U33" s="54">
        <v>0</v>
      </c>
      <c r="V33" s="54">
        <v>0</v>
      </c>
      <c r="W33" s="54">
        <v>0</v>
      </c>
      <c r="X33" s="54">
        <v>0</v>
      </c>
      <c r="Y33" s="54">
        <v>0</v>
      </c>
      <c r="Z33" s="54">
        <v>0</v>
      </c>
    </row>
    <row r="34" spans="1:26" s="111" customFormat="1" ht="31.5" x14ac:dyDescent="0.25">
      <c r="A34" s="72" t="s">
        <v>50</v>
      </c>
      <c r="B34" s="32" t="s">
        <v>51</v>
      </c>
      <c r="C34" s="74" t="s">
        <v>117</v>
      </c>
      <c r="D34" s="54">
        <v>0</v>
      </c>
      <c r="E34" s="54">
        <v>0</v>
      </c>
      <c r="F34" s="54">
        <v>0</v>
      </c>
      <c r="G34" s="54">
        <v>0</v>
      </c>
      <c r="H34" s="54">
        <v>0</v>
      </c>
      <c r="I34" s="54">
        <v>0</v>
      </c>
      <c r="J34" s="54">
        <v>0</v>
      </c>
      <c r="K34" s="54">
        <v>0</v>
      </c>
      <c r="L34" s="54">
        <v>0</v>
      </c>
      <c r="M34" s="54">
        <v>0</v>
      </c>
      <c r="N34" s="54">
        <v>0</v>
      </c>
      <c r="O34" s="54">
        <v>0</v>
      </c>
      <c r="P34" s="54">
        <v>0</v>
      </c>
      <c r="Q34" s="54">
        <v>0</v>
      </c>
      <c r="R34" s="54">
        <v>0</v>
      </c>
      <c r="S34" s="54">
        <v>0</v>
      </c>
      <c r="T34" s="54">
        <v>0</v>
      </c>
      <c r="U34" s="54">
        <v>0</v>
      </c>
      <c r="V34" s="54">
        <v>0</v>
      </c>
      <c r="W34" s="54">
        <v>0</v>
      </c>
      <c r="X34" s="54">
        <v>0</v>
      </c>
      <c r="Y34" s="54">
        <v>0</v>
      </c>
      <c r="Z34" s="54">
        <v>0</v>
      </c>
    </row>
    <row r="35" spans="1:26" s="111" customFormat="1" ht="31.5" x14ac:dyDescent="0.25">
      <c r="A35" s="72" t="s">
        <v>52</v>
      </c>
      <c r="B35" s="32" t="s">
        <v>53</v>
      </c>
      <c r="C35" s="74" t="s">
        <v>117</v>
      </c>
      <c r="D35" s="54">
        <v>0</v>
      </c>
      <c r="E35" s="54">
        <v>0</v>
      </c>
      <c r="F35" s="54">
        <v>0</v>
      </c>
      <c r="G35" s="54">
        <v>0</v>
      </c>
      <c r="H35" s="54">
        <v>0</v>
      </c>
      <c r="I35" s="54">
        <v>0</v>
      </c>
      <c r="J35" s="54">
        <v>0</v>
      </c>
      <c r="K35" s="54">
        <v>0</v>
      </c>
      <c r="L35" s="54">
        <v>0</v>
      </c>
      <c r="M35" s="54">
        <v>0</v>
      </c>
      <c r="N35" s="54">
        <v>0</v>
      </c>
      <c r="O35" s="54">
        <v>0</v>
      </c>
      <c r="P35" s="54">
        <v>0</v>
      </c>
      <c r="Q35" s="54">
        <v>0</v>
      </c>
      <c r="R35" s="54">
        <v>0</v>
      </c>
      <c r="S35" s="54">
        <v>0</v>
      </c>
      <c r="T35" s="54">
        <v>0</v>
      </c>
      <c r="U35" s="54">
        <v>0</v>
      </c>
      <c r="V35" s="54">
        <v>0</v>
      </c>
      <c r="W35" s="54">
        <v>0</v>
      </c>
      <c r="X35" s="54">
        <v>0</v>
      </c>
      <c r="Y35" s="54">
        <v>0</v>
      </c>
      <c r="Z35" s="54">
        <v>0</v>
      </c>
    </row>
    <row r="36" spans="1:26" s="111" customFormat="1" ht="31.5" x14ac:dyDescent="0.25">
      <c r="A36" s="72" t="s">
        <v>54</v>
      </c>
      <c r="B36" s="32" t="s">
        <v>55</v>
      </c>
      <c r="C36" s="74" t="s">
        <v>117</v>
      </c>
      <c r="D36" s="54">
        <v>0</v>
      </c>
      <c r="E36" s="54">
        <v>0</v>
      </c>
      <c r="F36" s="54">
        <v>0</v>
      </c>
      <c r="G36" s="54">
        <v>0</v>
      </c>
      <c r="H36" s="54">
        <v>0</v>
      </c>
      <c r="I36" s="54">
        <v>0</v>
      </c>
      <c r="J36" s="54">
        <v>0</v>
      </c>
      <c r="K36" s="54">
        <v>0</v>
      </c>
      <c r="L36" s="54">
        <v>0</v>
      </c>
      <c r="M36" s="54">
        <v>0</v>
      </c>
      <c r="N36" s="54">
        <v>0</v>
      </c>
      <c r="O36" s="54">
        <v>0</v>
      </c>
      <c r="P36" s="54">
        <v>0</v>
      </c>
      <c r="Q36" s="54">
        <v>0</v>
      </c>
      <c r="R36" s="54">
        <v>0</v>
      </c>
      <c r="S36" s="54">
        <v>0</v>
      </c>
      <c r="T36" s="54">
        <v>0</v>
      </c>
      <c r="U36" s="54">
        <v>0</v>
      </c>
      <c r="V36" s="54">
        <v>0</v>
      </c>
      <c r="W36" s="54">
        <v>0</v>
      </c>
      <c r="X36" s="54">
        <v>0</v>
      </c>
      <c r="Y36" s="54">
        <v>0</v>
      </c>
      <c r="Z36" s="54">
        <v>0</v>
      </c>
    </row>
    <row r="37" spans="1:26" s="111" customFormat="1" ht="78.75" x14ac:dyDescent="0.25">
      <c r="A37" s="72" t="s">
        <v>54</v>
      </c>
      <c r="B37" s="32" t="s">
        <v>56</v>
      </c>
      <c r="C37" s="74" t="s">
        <v>117</v>
      </c>
      <c r="D37" s="54">
        <v>0</v>
      </c>
      <c r="E37" s="54">
        <v>0</v>
      </c>
      <c r="F37" s="54">
        <v>0</v>
      </c>
      <c r="G37" s="54">
        <v>0</v>
      </c>
      <c r="H37" s="54">
        <v>0</v>
      </c>
      <c r="I37" s="54">
        <v>0</v>
      </c>
      <c r="J37" s="54">
        <v>0</v>
      </c>
      <c r="K37" s="54">
        <v>0</v>
      </c>
      <c r="L37" s="54">
        <v>0</v>
      </c>
      <c r="M37" s="54">
        <v>0</v>
      </c>
      <c r="N37" s="54">
        <v>0</v>
      </c>
      <c r="O37" s="54">
        <v>0</v>
      </c>
      <c r="P37" s="54">
        <v>0</v>
      </c>
      <c r="Q37" s="54">
        <v>0</v>
      </c>
      <c r="R37" s="54">
        <v>0</v>
      </c>
      <c r="S37" s="54">
        <v>0</v>
      </c>
      <c r="T37" s="54">
        <v>0</v>
      </c>
      <c r="U37" s="54">
        <v>0</v>
      </c>
      <c r="V37" s="54">
        <v>0</v>
      </c>
      <c r="W37" s="54">
        <v>0</v>
      </c>
      <c r="X37" s="54">
        <v>0</v>
      </c>
      <c r="Y37" s="54">
        <v>0</v>
      </c>
      <c r="Z37" s="54">
        <v>0</v>
      </c>
    </row>
    <row r="38" spans="1:26" s="111" customFormat="1" ht="78.75" x14ac:dyDescent="0.25">
      <c r="A38" s="72" t="s">
        <v>54</v>
      </c>
      <c r="B38" s="32" t="s">
        <v>57</v>
      </c>
      <c r="C38" s="74" t="s">
        <v>117</v>
      </c>
      <c r="D38" s="54">
        <v>0</v>
      </c>
      <c r="E38" s="54">
        <v>0</v>
      </c>
      <c r="F38" s="54">
        <v>0</v>
      </c>
      <c r="G38" s="54">
        <v>0</v>
      </c>
      <c r="H38" s="54">
        <v>0</v>
      </c>
      <c r="I38" s="54">
        <v>0</v>
      </c>
      <c r="J38" s="54">
        <v>0</v>
      </c>
      <c r="K38" s="54">
        <v>0</v>
      </c>
      <c r="L38" s="54">
        <v>0</v>
      </c>
      <c r="M38" s="54">
        <v>0</v>
      </c>
      <c r="N38" s="54">
        <v>0</v>
      </c>
      <c r="O38" s="54">
        <v>0</v>
      </c>
      <c r="P38" s="54">
        <v>0</v>
      </c>
      <c r="Q38" s="54">
        <v>0</v>
      </c>
      <c r="R38" s="54">
        <v>0</v>
      </c>
      <c r="S38" s="54">
        <v>0</v>
      </c>
      <c r="T38" s="54">
        <v>0</v>
      </c>
      <c r="U38" s="54">
        <v>0</v>
      </c>
      <c r="V38" s="54">
        <v>0</v>
      </c>
      <c r="W38" s="54">
        <v>0</v>
      </c>
      <c r="X38" s="54">
        <v>0</v>
      </c>
      <c r="Y38" s="54">
        <v>0</v>
      </c>
      <c r="Z38" s="54">
        <v>0</v>
      </c>
    </row>
    <row r="39" spans="1:26" s="111" customFormat="1" ht="78.75" x14ac:dyDescent="0.25">
      <c r="A39" s="72" t="s">
        <v>54</v>
      </c>
      <c r="B39" s="32" t="s">
        <v>58</v>
      </c>
      <c r="C39" s="74" t="s">
        <v>117</v>
      </c>
      <c r="D39" s="54">
        <v>0</v>
      </c>
      <c r="E39" s="54">
        <v>0</v>
      </c>
      <c r="F39" s="54">
        <v>0</v>
      </c>
      <c r="G39" s="54">
        <v>0</v>
      </c>
      <c r="H39" s="54">
        <v>0</v>
      </c>
      <c r="I39" s="54">
        <v>0</v>
      </c>
      <c r="J39" s="54">
        <v>0</v>
      </c>
      <c r="K39" s="54">
        <v>0</v>
      </c>
      <c r="L39" s="54">
        <v>0</v>
      </c>
      <c r="M39" s="54">
        <v>0</v>
      </c>
      <c r="N39" s="54">
        <v>0</v>
      </c>
      <c r="O39" s="54">
        <v>0</v>
      </c>
      <c r="P39" s="54">
        <v>0</v>
      </c>
      <c r="Q39" s="54">
        <v>0</v>
      </c>
      <c r="R39" s="54">
        <v>0</v>
      </c>
      <c r="S39" s="54">
        <v>0</v>
      </c>
      <c r="T39" s="54">
        <v>0</v>
      </c>
      <c r="U39" s="54">
        <v>0</v>
      </c>
      <c r="V39" s="54">
        <v>0</v>
      </c>
      <c r="W39" s="54">
        <v>0</v>
      </c>
      <c r="X39" s="54">
        <v>0</v>
      </c>
      <c r="Y39" s="54">
        <v>0</v>
      </c>
      <c r="Z39" s="54">
        <v>0</v>
      </c>
    </row>
    <row r="40" spans="1:26" s="111" customFormat="1" ht="31.5" x14ac:dyDescent="0.25">
      <c r="A40" s="72" t="s">
        <v>59</v>
      </c>
      <c r="B40" s="32" t="s">
        <v>55</v>
      </c>
      <c r="C40" s="74" t="s">
        <v>117</v>
      </c>
      <c r="D40" s="54">
        <v>0</v>
      </c>
      <c r="E40" s="54">
        <v>0</v>
      </c>
      <c r="F40" s="54">
        <v>0</v>
      </c>
      <c r="G40" s="54">
        <v>0</v>
      </c>
      <c r="H40" s="54">
        <v>0</v>
      </c>
      <c r="I40" s="54">
        <v>0</v>
      </c>
      <c r="J40" s="54">
        <v>0</v>
      </c>
      <c r="K40" s="54">
        <v>0</v>
      </c>
      <c r="L40" s="54">
        <v>0</v>
      </c>
      <c r="M40" s="54">
        <v>0</v>
      </c>
      <c r="N40" s="54">
        <v>0</v>
      </c>
      <c r="O40" s="54">
        <v>0</v>
      </c>
      <c r="P40" s="54">
        <v>0</v>
      </c>
      <c r="Q40" s="54">
        <v>0</v>
      </c>
      <c r="R40" s="54">
        <v>0</v>
      </c>
      <c r="S40" s="54">
        <v>0</v>
      </c>
      <c r="T40" s="54">
        <v>0</v>
      </c>
      <c r="U40" s="54">
        <v>0</v>
      </c>
      <c r="V40" s="54">
        <v>0</v>
      </c>
      <c r="W40" s="54">
        <v>0</v>
      </c>
      <c r="X40" s="54">
        <v>0</v>
      </c>
      <c r="Y40" s="54">
        <v>0</v>
      </c>
      <c r="Z40" s="54">
        <v>0</v>
      </c>
    </row>
    <row r="41" spans="1:26" s="111" customFormat="1" ht="78.75" x14ac:dyDescent="0.25">
      <c r="A41" s="72" t="s">
        <v>59</v>
      </c>
      <c r="B41" s="32" t="s">
        <v>56</v>
      </c>
      <c r="C41" s="74" t="s">
        <v>117</v>
      </c>
      <c r="D41" s="54">
        <v>0</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row>
    <row r="42" spans="1:26" s="111" customFormat="1" ht="78.75" x14ac:dyDescent="0.25">
      <c r="A42" s="72" t="s">
        <v>59</v>
      </c>
      <c r="B42" s="32" t="s">
        <v>57</v>
      </c>
      <c r="C42" s="74" t="s">
        <v>117</v>
      </c>
      <c r="D42" s="54">
        <v>0</v>
      </c>
      <c r="E42" s="54">
        <v>0</v>
      </c>
      <c r="F42" s="54">
        <v>0</v>
      </c>
      <c r="G42" s="54">
        <v>0</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row>
    <row r="43" spans="1:26" s="111" customFormat="1" ht="78.75" x14ac:dyDescent="0.25">
      <c r="A43" s="72" t="s">
        <v>59</v>
      </c>
      <c r="B43" s="32" t="s">
        <v>60</v>
      </c>
      <c r="C43" s="74" t="s">
        <v>117</v>
      </c>
      <c r="D43" s="54">
        <v>0</v>
      </c>
      <c r="E43" s="54">
        <v>0</v>
      </c>
      <c r="F43" s="54">
        <v>0</v>
      </c>
      <c r="G43" s="54">
        <v>0</v>
      </c>
      <c r="H43" s="54">
        <v>0</v>
      </c>
      <c r="I43" s="54">
        <v>0</v>
      </c>
      <c r="J43" s="54">
        <v>0</v>
      </c>
      <c r="K43" s="54">
        <v>0</v>
      </c>
      <c r="L43" s="54">
        <v>0</v>
      </c>
      <c r="M43" s="54">
        <v>0</v>
      </c>
      <c r="N43" s="54">
        <v>0</v>
      </c>
      <c r="O43" s="54">
        <v>0</v>
      </c>
      <c r="P43" s="54">
        <v>0</v>
      </c>
      <c r="Q43" s="54">
        <v>0</v>
      </c>
      <c r="R43" s="54">
        <v>0</v>
      </c>
      <c r="S43" s="54">
        <v>0</v>
      </c>
      <c r="T43" s="54">
        <v>0</v>
      </c>
      <c r="U43" s="54">
        <v>0</v>
      </c>
      <c r="V43" s="54">
        <v>0</v>
      </c>
      <c r="W43" s="54">
        <v>0</v>
      </c>
      <c r="X43" s="54">
        <v>0</v>
      </c>
      <c r="Y43" s="54">
        <v>0</v>
      </c>
      <c r="Z43" s="54">
        <v>0</v>
      </c>
    </row>
    <row r="44" spans="1:26" s="111" customFormat="1" ht="63" x14ac:dyDescent="0.25">
      <c r="A44" s="72" t="s">
        <v>61</v>
      </c>
      <c r="B44" s="32" t="s">
        <v>62</v>
      </c>
      <c r="C44" s="74" t="s">
        <v>117</v>
      </c>
      <c r="D44" s="54">
        <v>0</v>
      </c>
      <c r="E44" s="54">
        <v>0</v>
      </c>
      <c r="F44" s="54">
        <v>0</v>
      </c>
      <c r="G44" s="54">
        <v>0</v>
      </c>
      <c r="H44" s="54">
        <v>0</v>
      </c>
      <c r="I44" s="54">
        <v>0</v>
      </c>
      <c r="J44" s="54">
        <v>0</v>
      </c>
      <c r="K44" s="54">
        <v>0</v>
      </c>
      <c r="L44" s="54">
        <v>0</v>
      </c>
      <c r="M44" s="54">
        <v>0</v>
      </c>
      <c r="N44" s="54">
        <v>0</v>
      </c>
      <c r="O44" s="54">
        <v>0</v>
      </c>
      <c r="P44" s="54">
        <v>0</v>
      </c>
      <c r="Q44" s="54">
        <v>0</v>
      </c>
      <c r="R44" s="54">
        <v>0</v>
      </c>
      <c r="S44" s="54">
        <v>0</v>
      </c>
      <c r="T44" s="54">
        <v>0</v>
      </c>
      <c r="U44" s="54">
        <v>0</v>
      </c>
      <c r="V44" s="54">
        <v>0</v>
      </c>
      <c r="W44" s="54">
        <v>0</v>
      </c>
      <c r="X44" s="54">
        <v>0</v>
      </c>
      <c r="Y44" s="54">
        <v>0</v>
      </c>
      <c r="Z44" s="54">
        <v>0</v>
      </c>
    </row>
    <row r="45" spans="1:26" s="111" customFormat="1" ht="63" x14ac:dyDescent="0.25">
      <c r="A45" s="72" t="s">
        <v>63</v>
      </c>
      <c r="B45" s="32" t="s">
        <v>64</v>
      </c>
      <c r="C45" s="74" t="s">
        <v>117</v>
      </c>
      <c r="D45" s="54">
        <v>0</v>
      </c>
      <c r="E45" s="54">
        <v>0</v>
      </c>
      <c r="F45" s="54">
        <v>0</v>
      </c>
      <c r="G45" s="54">
        <v>0</v>
      </c>
      <c r="H45" s="54">
        <v>0</v>
      </c>
      <c r="I45" s="54">
        <v>0</v>
      </c>
      <c r="J45" s="54">
        <v>0</v>
      </c>
      <c r="K45" s="54">
        <v>0</v>
      </c>
      <c r="L45" s="54">
        <v>0</v>
      </c>
      <c r="M45" s="54">
        <v>0</v>
      </c>
      <c r="N45" s="54">
        <v>0</v>
      </c>
      <c r="O45" s="54">
        <v>0</v>
      </c>
      <c r="P45" s="54">
        <v>0</v>
      </c>
      <c r="Q45" s="54">
        <v>0</v>
      </c>
      <c r="R45" s="54">
        <v>0</v>
      </c>
      <c r="S45" s="54">
        <v>0</v>
      </c>
      <c r="T45" s="54">
        <v>0</v>
      </c>
      <c r="U45" s="54">
        <v>0</v>
      </c>
      <c r="V45" s="54">
        <v>0</v>
      </c>
      <c r="W45" s="54">
        <v>0</v>
      </c>
      <c r="X45" s="54">
        <v>0</v>
      </c>
      <c r="Y45" s="54">
        <v>0</v>
      </c>
      <c r="Z45" s="54">
        <v>0</v>
      </c>
    </row>
    <row r="46" spans="1:26" s="111" customFormat="1" ht="63" x14ac:dyDescent="0.25">
      <c r="A46" s="72" t="s">
        <v>65</v>
      </c>
      <c r="B46" s="32" t="s">
        <v>66</v>
      </c>
      <c r="C46" s="74" t="s">
        <v>117</v>
      </c>
      <c r="D46" s="54">
        <v>0</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row>
    <row r="47" spans="1:26" s="111" customFormat="1" ht="31.5" x14ac:dyDescent="0.25">
      <c r="A47" s="72" t="s">
        <v>67</v>
      </c>
      <c r="B47" s="32" t="s">
        <v>68</v>
      </c>
      <c r="C47" s="74" t="s">
        <v>117</v>
      </c>
      <c r="D47" s="54">
        <v>0</v>
      </c>
      <c r="E47" s="54">
        <v>0</v>
      </c>
      <c r="F47" s="54">
        <v>0</v>
      </c>
      <c r="G47" s="54">
        <v>0</v>
      </c>
      <c r="H47" s="54">
        <v>0</v>
      </c>
      <c r="I47" s="54">
        <v>0</v>
      </c>
      <c r="J47" s="54">
        <v>0</v>
      </c>
      <c r="K47" s="54">
        <v>0</v>
      </c>
      <c r="L47" s="54">
        <v>0</v>
      </c>
      <c r="M47" s="54">
        <v>0</v>
      </c>
      <c r="N47" s="54">
        <v>0</v>
      </c>
      <c r="O47" s="54">
        <v>0</v>
      </c>
      <c r="P47" s="54">
        <v>0</v>
      </c>
      <c r="Q47" s="54">
        <v>0</v>
      </c>
      <c r="R47" s="54">
        <v>0</v>
      </c>
      <c r="S47" s="54">
        <v>0</v>
      </c>
      <c r="T47" s="54">
        <v>0</v>
      </c>
      <c r="U47" s="54">
        <v>9.69</v>
      </c>
      <c r="V47" s="54">
        <v>0</v>
      </c>
      <c r="W47" s="54">
        <v>0</v>
      </c>
      <c r="X47" s="54">
        <v>0</v>
      </c>
      <c r="Y47" s="54">
        <v>0</v>
      </c>
      <c r="Z47" s="54">
        <v>0</v>
      </c>
    </row>
    <row r="48" spans="1:26" s="111" customFormat="1" ht="63" x14ac:dyDescent="0.25">
      <c r="A48" s="72" t="s">
        <v>69</v>
      </c>
      <c r="B48" s="32" t="s">
        <v>70</v>
      </c>
      <c r="C48" s="74" t="s">
        <v>117</v>
      </c>
      <c r="D48" s="54">
        <v>0</v>
      </c>
      <c r="E48" s="54">
        <v>0</v>
      </c>
      <c r="F48" s="54">
        <v>0</v>
      </c>
      <c r="G48" s="54">
        <v>0</v>
      </c>
      <c r="H48" s="54">
        <v>0</v>
      </c>
      <c r="I48" s="54">
        <v>0</v>
      </c>
      <c r="J48" s="54">
        <v>0</v>
      </c>
      <c r="K48" s="54">
        <v>0</v>
      </c>
      <c r="L48" s="54">
        <v>0</v>
      </c>
      <c r="M48" s="54">
        <v>0</v>
      </c>
      <c r="N48" s="54">
        <v>0</v>
      </c>
      <c r="O48" s="54">
        <v>0</v>
      </c>
      <c r="P48" s="54">
        <v>0</v>
      </c>
      <c r="Q48" s="54">
        <v>0</v>
      </c>
      <c r="R48" s="54">
        <v>0</v>
      </c>
      <c r="S48" s="54">
        <v>0</v>
      </c>
      <c r="T48" s="54">
        <v>0</v>
      </c>
      <c r="U48" s="54">
        <v>0</v>
      </c>
      <c r="V48" s="54">
        <v>0</v>
      </c>
      <c r="W48" s="54">
        <v>0</v>
      </c>
      <c r="X48" s="54">
        <v>0</v>
      </c>
      <c r="Y48" s="54">
        <v>0</v>
      </c>
      <c r="Z48" s="54">
        <v>0</v>
      </c>
    </row>
    <row r="49" spans="1:26" s="111" customFormat="1" ht="31.5" x14ac:dyDescent="0.25">
      <c r="A49" s="72" t="s">
        <v>71</v>
      </c>
      <c r="B49" s="32" t="s">
        <v>72</v>
      </c>
      <c r="C49" s="74" t="s">
        <v>117</v>
      </c>
      <c r="D49" s="54">
        <v>0</v>
      </c>
      <c r="E49" s="54">
        <v>0</v>
      </c>
      <c r="F49" s="54">
        <v>0</v>
      </c>
      <c r="G49" s="54">
        <v>0</v>
      </c>
      <c r="H49" s="54">
        <v>0</v>
      </c>
      <c r="I49" s="54">
        <v>0</v>
      </c>
      <c r="J49" s="54">
        <v>0</v>
      </c>
      <c r="K49" s="54">
        <v>0</v>
      </c>
      <c r="L49" s="54">
        <v>0</v>
      </c>
      <c r="M49" s="54">
        <v>0</v>
      </c>
      <c r="N49" s="54">
        <v>0</v>
      </c>
      <c r="O49" s="54">
        <v>0</v>
      </c>
      <c r="P49" s="54">
        <v>0</v>
      </c>
      <c r="Q49" s="54">
        <v>0</v>
      </c>
      <c r="R49" s="54">
        <v>0</v>
      </c>
      <c r="S49" s="54">
        <v>0</v>
      </c>
      <c r="T49" s="54">
        <v>0</v>
      </c>
      <c r="U49" s="54">
        <v>0</v>
      </c>
      <c r="V49" s="54">
        <v>0</v>
      </c>
      <c r="W49" s="54">
        <v>0</v>
      </c>
      <c r="X49" s="54">
        <v>0</v>
      </c>
      <c r="Y49" s="54">
        <v>0</v>
      </c>
      <c r="Z49" s="54">
        <v>0</v>
      </c>
    </row>
    <row r="50" spans="1:26" s="111" customFormat="1" ht="31.5" x14ac:dyDescent="0.25">
      <c r="A50" s="72" t="s">
        <v>71</v>
      </c>
      <c r="B50" s="32" t="s">
        <v>494</v>
      </c>
      <c r="C50" s="76" t="s">
        <v>495</v>
      </c>
      <c r="D50" s="54">
        <v>0</v>
      </c>
      <c r="E50" s="54">
        <v>0</v>
      </c>
      <c r="F50" s="54">
        <v>0</v>
      </c>
      <c r="G50" s="54">
        <v>0</v>
      </c>
      <c r="H50" s="54">
        <v>0</v>
      </c>
      <c r="I50" s="54">
        <v>0</v>
      </c>
      <c r="J50" s="54">
        <v>0</v>
      </c>
      <c r="K50" s="54">
        <v>0</v>
      </c>
      <c r="L50" s="54" t="s">
        <v>118</v>
      </c>
      <c r="M50" s="54" t="s">
        <v>118</v>
      </c>
      <c r="N50" s="54">
        <v>0</v>
      </c>
      <c r="O50" s="54">
        <v>0</v>
      </c>
      <c r="P50" s="54">
        <v>0</v>
      </c>
      <c r="Q50" s="54">
        <v>0</v>
      </c>
      <c r="R50" s="54">
        <v>0</v>
      </c>
      <c r="S50" s="54">
        <v>0</v>
      </c>
      <c r="T50" s="54">
        <v>0</v>
      </c>
      <c r="U50" s="54">
        <f>U55</f>
        <v>51.62</v>
      </c>
      <c r="V50" s="54">
        <v>0</v>
      </c>
      <c r="W50" s="54">
        <v>0</v>
      </c>
      <c r="X50" s="54">
        <v>0</v>
      </c>
      <c r="Y50" s="54">
        <v>0</v>
      </c>
      <c r="Z50" s="54">
        <v>0</v>
      </c>
    </row>
    <row r="51" spans="1:26" s="111" customFormat="1" ht="47.25" x14ac:dyDescent="0.25">
      <c r="A51" s="72" t="s">
        <v>73</v>
      </c>
      <c r="B51" s="32" t="s">
        <v>74</v>
      </c>
      <c r="C51" s="76" t="s">
        <v>117</v>
      </c>
      <c r="D51" s="54">
        <v>0</v>
      </c>
      <c r="E51" s="54">
        <v>0</v>
      </c>
      <c r="F51" s="54">
        <v>0</v>
      </c>
      <c r="G51" s="54">
        <v>0</v>
      </c>
      <c r="H51" s="54">
        <v>0</v>
      </c>
      <c r="I51" s="54">
        <v>0</v>
      </c>
      <c r="J51" s="54">
        <v>0</v>
      </c>
      <c r="K51" s="54">
        <v>0</v>
      </c>
      <c r="L51" s="54">
        <v>0</v>
      </c>
      <c r="M51" s="54">
        <v>0</v>
      </c>
      <c r="N51" s="54">
        <v>0</v>
      </c>
      <c r="O51" s="54">
        <v>0</v>
      </c>
      <c r="P51" s="54">
        <v>0</v>
      </c>
      <c r="Q51" s="54">
        <v>0</v>
      </c>
      <c r="R51" s="54">
        <v>0</v>
      </c>
      <c r="S51" s="54">
        <v>0</v>
      </c>
      <c r="T51" s="54">
        <v>0</v>
      </c>
      <c r="U51" s="54">
        <v>0</v>
      </c>
      <c r="V51" s="54">
        <v>0</v>
      </c>
      <c r="W51" s="54">
        <v>0</v>
      </c>
      <c r="X51" s="54">
        <v>0</v>
      </c>
      <c r="Y51" s="54">
        <v>0</v>
      </c>
      <c r="Z51" s="54">
        <v>0</v>
      </c>
    </row>
    <row r="52" spans="1:26" s="111" customFormat="1" ht="47.25" x14ac:dyDescent="0.25">
      <c r="A52" s="72" t="s">
        <v>75</v>
      </c>
      <c r="B52" s="32" t="s">
        <v>76</v>
      </c>
      <c r="C52" s="76" t="s">
        <v>117</v>
      </c>
      <c r="D52" s="54">
        <v>0</v>
      </c>
      <c r="E52" s="54">
        <v>0</v>
      </c>
      <c r="F52" s="54">
        <v>0</v>
      </c>
      <c r="G52" s="54">
        <v>0</v>
      </c>
      <c r="H52" s="54">
        <v>0</v>
      </c>
      <c r="I52" s="54">
        <v>0</v>
      </c>
      <c r="J52" s="54">
        <v>0</v>
      </c>
      <c r="K52" s="54">
        <v>0</v>
      </c>
      <c r="L52" s="54">
        <v>0</v>
      </c>
      <c r="M52" s="54">
        <v>0</v>
      </c>
      <c r="N52" s="54">
        <v>0</v>
      </c>
      <c r="O52" s="54">
        <v>0</v>
      </c>
      <c r="P52" s="54">
        <v>0</v>
      </c>
      <c r="Q52" s="54">
        <v>0</v>
      </c>
      <c r="R52" s="54">
        <v>0</v>
      </c>
      <c r="S52" s="54">
        <v>0</v>
      </c>
      <c r="T52" s="54">
        <v>0</v>
      </c>
      <c r="U52" s="54">
        <v>0</v>
      </c>
      <c r="V52" s="54">
        <v>0</v>
      </c>
      <c r="W52" s="54">
        <v>0</v>
      </c>
      <c r="X52" s="54">
        <v>0</v>
      </c>
      <c r="Y52" s="54">
        <v>0</v>
      </c>
      <c r="Z52" s="54">
        <v>0</v>
      </c>
    </row>
    <row r="53" spans="1:26" s="111" customFormat="1" ht="31.5" x14ac:dyDescent="0.25">
      <c r="A53" s="72" t="s">
        <v>77</v>
      </c>
      <c r="B53" s="32" t="s">
        <v>78</v>
      </c>
      <c r="C53" s="74" t="s">
        <v>117</v>
      </c>
      <c r="D53" s="54">
        <v>0</v>
      </c>
      <c r="E53" s="54">
        <v>0</v>
      </c>
      <c r="F53" s="54">
        <v>0</v>
      </c>
      <c r="G53" s="54">
        <v>0</v>
      </c>
      <c r="H53" s="54">
        <v>0</v>
      </c>
      <c r="I53" s="54">
        <v>0</v>
      </c>
      <c r="J53" s="54">
        <v>0</v>
      </c>
      <c r="K53" s="54">
        <v>0</v>
      </c>
      <c r="L53" s="54">
        <v>0</v>
      </c>
      <c r="M53" s="54">
        <v>0</v>
      </c>
      <c r="N53" s="54">
        <v>0</v>
      </c>
      <c r="O53" s="54">
        <v>0</v>
      </c>
      <c r="P53" s="54">
        <v>0</v>
      </c>
      <c r="Q53" s="54">
        <v>0</v>
      </c>
      <c r="R53" s="54">
        <v>0</v>
      </c>
      <c r="S53" s="54">
        <v>0</v>
      </c>
      <c r="T53" s="54">
        <v>0</v>
      </c>
      <c r="U53" s="54">
        <v>0</v>
      </c>
      <c r="V53" s="54">
        <v>0</v>
      </c>
      <c r="W53" s="54">
        <v>0</v>
      </c>
      <c r="X53" s="54">
        <v>0</v>
      </c>
      <c r="Y53" s="54">
        <v>0</v>
      </c>
      <c r="Z53" s="54">
        <v>0</v>
      </c>
    </row>
    <row r="54" spans="1:26" s="111" customFormat="1" ht="31.5" x14ac:dyDescent="0.25">
      <c r="A54" s="72" t="s">
        <v>79</v>
      </c>
      <c r="B54" s="32" t="s">
        <v>80</v>
      </c>
      <c r="C54" s="74" t="s">
        <v>117</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row>
    <row r="55" spans="1:26" s="111" customFormat="1" ht="31.5" x14ac:dyDescent="0.25">
      <c r="A55" s="72" t="s">
        <v>81</v>
      </c>
      <c r="B55" s="32" t="s">
        <v>82</v>
      </c>
      <c r="C55" s="74" t="s">
        <v>117</v>
      </c>
      <c r="D55" s="54">
        <v>0</v>
      </c>
      <c r="E55" s="54">
        <v>0</v>
      </c>
      <c r="F55" s="54">
        <v>0</v>
      </c>
      <c r="G55" s="54">
        <v>0</v>
      </c>
      <c r="H55" s="54">
        <v>0</v>
      </c>
      <c r="I55" s="54">
        <v>0</v>
      </c>
      <c r="J55" s="54">
        <v>0</v>
      </c>
      <c r="K55" s="54">
        <v>0</v>
      </c>
      <c r="L55" s="54">
        <v>0</v>
      </c>
      <c r="M55" s="54">
        <v>0</v>
      </c>
      <c r="N55" s="54">
        <v>0</v>
      </c>
      <c r="O55" s="54">
        <v>0</v>
      </c>
      <c r="P55" s="54">
        <v>0</v>
      </c>
      <c r="Q55" s="54">
        <v>0</v>
      </c>
      <c r="R55" s="54">
        <v>0</v>
      </c>
      <c r="S55" s="54">
        <v>0</v>
      </c>
      <c r="T55" s="54">
        <v>0</v>
      </c>
      <c r="U55" s="54">
        <f>U56</f>
        <v>51.62</v>
      </c>
      <c r="V55" s="54">
        <v>0</v>
      </c>
      <c r="W55" s="54">
        <v>0</v>
      </c>
      <c r="X55" s="54">
        <v>0</v>
      </c>
      <c r="Y55" s="54">
        <v>0</v>
      </c>
      <c r="Z55" s="54">
        <v>0</v>
      </c>
    </row>
    <row r="56" spans="1:26" s="111" customFormat="1" ht="31.5" x14ac:dyDescent="0.25">
      <c r="A56" s="72" t="s">
        <v>83</v>
      </c>
      <c r="B56" s="32" t="s">
        <v>84</v>
      </c>
      <c r="C56" s="74" t="s">
        <v>117</v>
      </c>
      <c r="D56" s="54">
        <v>0</v>
      </c>
      <c r="E56" s="54">
        <v>0</v>
      </c>
      <c r="F56" s="54">
        <v>0</v>
      </c>
      <c r="G56" s="54">
        <v>0</v>
      </c>
      <c r="H56" s="54">
        <v>0</v>
      </c>
      <c r="I56" s="54">
        <v>0</v>
      </c>
      <c r="J56" s="54">
        <v>0</v>
      </c>
      <c r="K56" s="54">
        <v>0</v>
      </c>
      <c r="L56" s="54">
        <v>0</v>
      </c>
      <c r="M56" s="54">
        <v>0</v>
      </c>
      <c r="N56" s="54">
        <v>0</v>
      </c>
      <c r="O56" s="54">
        <v>0</v>
      </c>
      <c r="P56" s="54">
        <v>0</v>
      </c>
      <c r="Q56" s="54">
        <v>0</v>
      </c>
      <c r="R56" s="54">
        <v>0</v>
      </c>
      <c r="S56" s="54">
        <v>0</v>
      </c>
      <c r="T56" s="54">
        <v>0</v>
      </c>
      <c r="U56" s="54">
        <f>U57+U58</f>
        <v>51.62</v>
      </c>
      <c r="V56" s="54">
        <v>0</v>
      </c>
      <c r="W56" s="54">
        <v>0</v>
      </c>
      <c r="X56" s="54">
        <v>0</v>
      </c>
      <c r="Y56" s="54">
        <v>0</v>
      </c>
      <c r="Z56" s="54">
        <v>0</v>
      </c>
    </row>
    <row r="57" spans="1:26" s="111" customFormat="1" ht="157.5" x14ac:dyDescent="0.25">
      <c r="A57" s="72" t="s">
        <v>83</v>
      </c>
      <c r="B57" s="32" t="s">
        <v>496</v>
      </c>
      <c r="C57" s="73" t="s">
        <v>497</v>
      </c>
      <c r="D57" s="54">
        <v>0</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9.69</v>
      </c>
      <c r="V57" s="54">
        <v>0</v>
      </c>
      <c r="W57" s="54">
        <v>0</v>
      </c>
      <c r="X57" s="54">
        <v>0</v>
      </c>
      <c r="Y57" s="54">
        <v>0</v>
      </c>
      <c r="Z57" s="54">
        <v>0</v>
      </c>
    </row>
    <row r="58" spans="1:26" s="111" customFormat="1" ht="236.25" x14ac:dyDescent="0.25">
      <c r="A58" s="72" t="s">
        <v>83</v>
      </c>
      <c r="B58" s="32" t="s">
        <v>498</v>
      </c>
      <c r="C58" s="73" t="s">
        <v>499</v>
      </c>
      <c r="D58" s="54">
        <v>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41.93</v>
      </c>
      <c r="V58" s="54">
        <v>0</v>
      </c>
      <c r="W58" s="54">
        <v>0</v>
      </c>
      <c r="X58" s="54">
        <v>0</v>
      </c>
      <c r="Y58" s="54">
        <v>0</v>
      </c>
      <c r="Z58" s="54">
        <v>0</v>
      </c>
    </row>
    <row r="59" spans="1:26" s="111" customFormat="1" ht="31.5" x14ac:dyDescent="0.25">
      <c r="A59" s="72" t="s">
        <v>87</v>
      </c>
      <c r="B59" s="32" t="s">
        <v>86</v>
      </c>
      <c r="C59" s="74" t="s">
        <v>117</v>
      </c>
      <c r="D59" s="54">
        <v>0</v>
      </c>
      <c r="E59" s="54">
        <v>0</v>
      </c>
      <c r="F59" s="54">
        <v>0</v>
      </c>
      <c r="G59" s="54">
        <v>0</v>
      </c>
      <c r="H59" s="54">
        <v>0</v>
      </c>
      <c r="I59" s="54">
        <v>0</v>
      </c>
      <c r="J59" s="54">
        <v>0</v>
      </c>
      <c r="K59" s="54">
        <v>0</v>
      </c>
      <c r="L59" s="54">
        <v>0</v>
      </c>
      <c r="M59" s="54">
        <v>0</v>
      </c>
      <c r="N59" s="54">
        <v>0</v>
      </c>
      <c r="O59" s="54">
        <v>0</v>
      </c>
      <c r="P59" s="54">
        <v>0</v>
      </c>
      <c r="Q59" s="54">
        <v>0</v>
      </c>
      <c r="R59" s="54">
        <v>0</v>
      </c>
      <c r="S59" s="54">
        <v>0</v>
      </c>
      <c r="T59" s="54">
        <v>0</v>
      </c>
      <c r="U59" s="54">
        <v>0</v>
      </c>
      <c r="V59" s="54">
        <v>0</v>
      </c>
      <c r="W59" s="54">
        <v>0</v>
      </c>
      <c r="X59" s="54">
        <v>0</v>
      </c>
      <c r="Y59" s="54">
        <v>0</v>
      </c>
      <c r="Z59" s="54">
        <v>0</v>
      </c>
    </row>
    <row r="60" spans="1:26" s="111" customFormat="1" ht="31.5" x14ac:dyDescent="0.25">
      <c r="A60" s="72" t="s">
        <v>87</v>
      </c>
      <c r="B60" s="32" t="s">
        <v>88</v>
      </c>
      <c r="C60" s="74" t="s">
        <v>117</v>
      </c>
      <c r="D60" s="54">
        <v>0</v>
      </c>
      <c r="E60" s="54">
        <v>0</v>
      </c>
      <c r="F60" s="54">
        <v>0</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row>
    <row r="61" spans="1:26" s="111" customFormat="1" ht="31.5" x14ac:dyDescent="0.25">
      <c r="A61" s="72" t="s">
        <v>89</v>
      </c>
      <c r="B61" s="32" t="s">
        <v>90</v>
      </c>
      <c r="C61" s="74" t="s">
        <v>117</v>
      </c>
      <c r="D61" s="54">
        <v>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row>
    <row r="62" spans="1:26" s="111" customFormat="1" ht="47.25" x14ac:dyDescent="0.25">
      <c r="A62" s="72" t="s">
        <v>91</v>
      </c>
      <c r="B62" s="32" t="s">
        <v>92</v>
      </c>
      <c r="C62" s="74" t="s">
        <v>117</v>
      </c>
      <c r="D62" s="54">
        <v>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row>
    <row r="63" spans="1:26" s="111" customFormat="1" ht="31.5" x14ac:dyDescent="0.25">
      <c r="A63" s="72" t="s">
        <v>93</v>
      </c>
      <c r="B63" s="32" t="s">
        <v>94</v>
      </c>
      <c r="C63" s="74" t="s">
        <v>117</v>
      </c>
      <c r="D63" s="54">
        <v>0</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row>
    <row r="64" spans="1:26" s="111" customFormat="1" ht="31.5" x14ac:dyDescent="0.25">
      <c r="A64" s="72" t="s">
        <v>95</v>
      </c>
      <c r="B64" s="32" t="s">
        <v>96</v>
      </c>
      <c r="C64" s="74" t="s">
        <v>117</v>
      </c>
      <c r="D64" s="54">
        <v>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row>
    <row r="65" spans="1:26" s="111" customFormat="1" ht="47.25" x14ac:dyDescent="0.25">
      <c r="A65" s="72" t="s">
        <v>97</v>
      </c>
      <c r="B65" s="32" t="s">
        <v>98</v>
      </c>
      <c r="C65" s="74" t="s">
        <v>117</v>
      </c>
      <c r="D65" s="54">
        <v>0</v>
      </c>
      <c r="E65" s="54">
        <v>0</v>
      </c>
      <c r="F65" s="54">
        <v>0</v>
      </c>
      <c r="G65" s="54">
        <v>0</v>
      </c>
      <c r="H65" s="54">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row>
    <row r="66" spans="1:26" s="111" customFormat="1" ht="47.25" x14ac:dyDescent="0.25">
      <c r="A66" s="72" t="s">
        <v>99</v>
      </c>
      <c r="B66" s="32" t="s">
        <v>100</v>
      </c>
      <c r="C66" s="74" t="s">
        <v>117</v>
      </c>
      <c r="D66" s="54">
        <v>0</v>
      </c>
      <c r="E66" s="54">
        <v>0</v>
      </c>
      <c r="F66" s="54">
        <v>0</v>
      </c>
      <c r="G66" s="54">
        <v>0</v>
      </c>
      <c r="H66" s="54">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row>
    <row r="67" spans="1:26" s="111" customFormat="1" ht="31.5" x14ac:dyDescent="0.25">
      <c r="A67" s="72" t="s">
        <v>101</v>
      </c>
      <c r="B67" s="114" t="s">
        <v>102</v>
      </c>
      <c r="C67" s="74" t="s">
        <v>117</v>
      </c>
      <c r="D67" s="54">
        <v>0</v>
      </c>
      <c r="E67" s="54">
        <v>0</v>
      </c>
      <c r="F67" s="54">
        <v>0</v>
      </c>
      <c r="G67" s="54">
        <v>0</v>
      </c>
      <c r="H67" s="54">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row>
    <row r="68" spans="1:26" s="111" customFormat="1" ht="31.5" x14ac:dyDescent="0.25">
      <c r="A68" s="72" t="s">
        <v>103</v>
      </c>
      <c r="B68" s="32" t="s">
        <v>104</v>
      </c>
      <c r="C68" s="74" t="s">
        <v>117</v>
      </c>
      <c r="D68" s="54">
        <v>0</v>
      </c>
      <c r="E68" s="54">
        <v>0</v>
      </c>
      <c r="F68" s="54">
        <v>0</v>
      </c>
      <c r="G68" s="54">
        <v>0</v>
      </c>
      <c r="H68" s="54">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row>
    <row r="69" spans="1:26" s="111" customFormat="1" ht="63" x14ac:dyDescent="0.25">
      <c r="A69" s="72" t="s">
        <v>105</v>
      </c>
      <c r="B69" s="32" t="s">
        <v>106</v>
      </c>
      <c r="C69" s="74" t="s">
        <v>117</v>
      </c>
      <c r="D69" s="54">
        <v>0</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row>
    <row r="70" spans="1:26" ht="47.25" x14ac:dyDescent="0.2">
      <c r="A70" s="72" t="s">
        <v>107</v>
      </c>
      <c r="B70" s="32" t="s">
        <v>108</v>
      </c>
      <c r="C70" s="74" t="s">
        <v>117</v>
      </c>
      <c r="D70" s="54">
        <v>0</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row>
    <row r="71" spans="1:26" ht="47.25" x14ac:dyDescent="0.2">
      <c r="A71" s="72" t="s">
        <v>109</v>
      </c>
      <c r="B71" s="32" t="s">
        <v>110</v>
      </c>
      <c r="C71" s="74" t="s">
        <v>117</v>
      </c>
      <c r="D71" s="54">
        <v>0</v>
      </c>
      <c r="E71" s="54">
        <v>0</v>
      </c>
      <c r="F71" s="54">
        <v>0</v>
      </c>
      <c r="G71" s="54">
        <v>0</v>
      </c>
      <c r="H71" s="54">
        <v>0</v>
      </c>
      <c r="I71" s="54">
        <v>0</v>
      </c>
      <c r="J71" s="54">
        <v>0</v>
      </c>
      <c r="K71" s="54">
        <v>0</v>
      </c>
      <c r="L71" s="54">
        <v>0</v>
      </c>
      <c r="M71" s="54">
        <v>0</v>
      </c>
      <c r="N71" s="54">
        <v>0</v>
      </c>
      <c r="O71" s="54">
        <v>0</v>
      </c>
      <c r="P71" s="54">
        <v>0</v>
      </c>
      <c r="Q71" s="54">
        <v>0</v>
      </c>
      <c r="R71" s="54">
        <v>0</v>
      </c>
      <c r="S71" s="54">
        <v>0</v>
      </c>
      <c r="T71" s="54">
        <v>0</v>
      </c>
      <c r="U71" s="54">
        <v>0</v>
      </c>
      <c r="V71" s="54">
        <v>0</v>
      </c>
      <c r="W71" s="54">
        <v>0</v>
      </c>
      <c r="X71" s="54">
        <v>0</v>
      </c>
      <c r="Y71" s="54">
        <v>0</v>
      </c>
      <c r="Z71" s="54">
        <v>0</v>
      </c>
    </row>
    <row r="72" spans="1:26" ht="31.5" x14ac:dyDescent="0.2">
      <c r="A72" s="72" t="s">
        <v>111</v>
      </c>
      <c r="B72" s="32" t="s">
        <v>112</v>
      </c>
      <c r="C72" s="74" t="s">
        <v>117</v>
      </c>
      <c r="D72" s="54">
        <v>0</v>
      </c>
      <c r="E72" s="54">
        <v>0</v>
      </c>
      <c r="F72" s="54">
        <v>0</v>
      </c>
      <c r="G72" s="54">
        <v>0</v>
      </c>
      <c r="H72" s="54">
        <v>0</v>
      </c>
      <c r="I72" s="54">
        <v>0</v>
      </c>
      <c r="J72" s="54">
        <f>J73</f>
        <v>0</v>
      </c>
      <c r="K72" s="54">
        <v>0</v>
      </c>
      <c r="L72" s="54">
        <v>0</v>
      </c>
      <c r="M72" s="54">
        <v>0</v>
      </c>
      <c r="N72" s="54">
        <v>0</v>
      </c>
      <c r="O72" s="54">
        <v>0</v>
      </c>
      <c r="P72" s="54">
        <v>0</v>
      </c>
      <c r="Q72" s="54">
        <v>0</v>
      </c>
      <c r="R72" s="54">
        <v>0</v>
      </c>
      <c r="S72" s="54">
        <v>0</v>
      </c>
      <c r="T72" s="54">
        <v>0</v>
      </c>
      <c r="U72" s="54">
        <v>0</v>
      </c>
      <c r="V72" s="54">
        <v>0</v>
      </c>
      <c r="W72" s="54">
        <v>0</v>
      </c>
      <c r="X72" s="54">
        <v>0</v>
      </c>
      <c r="Y72" s="54">
        <v>0</v>
      </c>
      <c r="Z72" s="54">
        <v>0</v>
      </c>
    </row>
    <row r="73" spans="1:26" ht="47.25" x14ac:dyDescent="0.2">
      <c r="A73" s="72" t="s">
        <v>111</v>
      </c>
      <c r="B73" s="32" t="s">
        <v>500</v>
      </c>
      <c r="C73" s="73" t="s">
        <v>501</v>
      </c>
      <c r="D73" s="54">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row>
    <row r="74" spans="1:26" ht="31.5" x14ac:dyDescent="0.2">
      <c r="A74" s="72" t="s">
        <v>113</v>
      </c>
      <c r="B74" s="32" t="s">
        <v>114</v>
      </c>
      <c r="C74" s="74" t="s">
        <v>117</v>
      </c>
      <c r="D74" s="54">
        <v>0</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0</v>
      </c>
    </row>
    <row r="75" spans="1:26" ht="15.75" x14ac:dyDescent="0.2">
      <c r="A75" s="72" t="s">
        <v>115</v>
      </c>
      <c r="B75" s="32" t="s">
        <v>116</v>
      </c>
      <c r="C75" s="74" t="s">
        <v>117</v>
      </c>
      <c r="D75" s="54">
        <v>0</v>
      </c>
      <c r="E75" s="54">
        <v>0</v>
      </c>
      <c r="F75" s="54">
        <v>0</v>
      </c>
      <c r="G75" s="54">
        <v>0</v>
      </c>
      <c r="H75" s="54">
        <v>0</v>
      </c>
      <c r="I75" s="54">
        <v>0</v>
      </c>
      <c r="J75" s="54">
        <v>0</v>
      </c>
      <c r="K75" s="54">
        <v>0</v>
      </c>
      <c r="L75" s="54">
        <v>0</v>
      </c>
      <c r="M75" s="54">
        <v>0</v>
      </c>
      <c r="N75" s="54">
        <v>0</v>
      </c>
      <c r="O75" s="54">
        <v>0</v>
      </c>
      <c r="P75" s="54">
        <v>0</v>
      </c>
      <c r="Q75" s="54">
        <v>0</v>
      </c>
      <c r="R75" s="54">
        <v>0</v>
      </c>
      <c r="S75" s="54">
        <v>0</v>
      </c>
      <c r="T75" s="54">
        <v>0</v>
      </c>
      <c r="U75" s="54">
        <v>0</v>
      </c>
      <c r="V75" s="54">
        <v>0</v>
      </c>
      <c r="W75" s="54">
        <v>0</v>
      </c>
      <c r="X75" s="54">
        <v>0</v>
      </c>
      <c r="Y75" s="54">
        <v>0</v>
      </c>
      <c r="Z75" s="54">
        <v>0</v>
      </c>
    </row>
    <row r="76" spans="1:26" ht="78.75" x14ac:dyDescent="0.2">
      <c r="A76" s="72" t="s">
        <v>115</v>
      </c>
      <c r="B76" s="32" t="s">
        <v>502</v>
      </c>
      <c r="C76" s="73" t="s">
        <v>503</v>
      </c>
      <c r="D76" s="54">
        <v>0</v>
      </c>
      <c r="E76" s="54">
        <v>0</v>
      </c>
      <c r="F76" s="54">
        <v>0</v>
      </c>
      <c r="G76" s="54">
        <v>0</v>
      </c>
      <c r="H76" s="54">
        <v>0</v>
      </c>
      <c r="I76" s="54">
        <v>0</v>
      </c>
      <c r="J76" s="54">
        <v>0</v>
      </c>
      <c r="K76" s="54">
        <v>0</v>
      </c>
      <c r="L76" s="54">
        <v>0</v>
      </c>
      <c r="M76" s="54">
        <v>0</v>
      </c>
      <c r="N76" s="54">
        <v>0</v>
      </c>
      <c r="O76" s="54">
        <v>0</v>
      </c>
      <c r="P76" s="54">
        <v>0</v>
      </c>
      <c r="Q76" s="54">
        <v>0</v>
      </c>
      <c r="R76" s="54">
        <v>0</v>
      </c>
      <c r="S76" s="54">
        <v>0</v>
      </c>
      <c r="T76" s="54">
        <v>0</v>
      </c>
      <c r="U76" s="54">
        <v>0</v>
      </c>
      <c r="V76" s="54">
        <v>0</v>
      </c>
      <c r="W76" s="54">
        <v>0</v>
      </c>
      <c r="X76" s="54">
        <v>0</v>
      </c>
      <c r="Y76" s="54">
        <v>0</v>
      </c>
      <c r="Z76" s="54">
        <v>0</v>
      </c>
    </row>
    <row r="77" spans="1:26" ht="94.5" x14ac:dyDescent="0.2">
      <c r="A77" s="72" t="s">
        <v>115</v>
      </c>
      <c r="B77" s="32" t="s">
        <v>504</v>
      </c>
      <c r="C77" s="73" t="s">
        <v>505</v>
      </c>
      <c r="D77" s="54">
        <v>0</v>
      </c>
      <c r="E77" s="54">
        <v>0</v>
      </c>
      <c r="F77" s="54">
        <v>0</v>
      </c>
      <c r="G77" s="54">
        <v>0</v>
      </c>
      <c r="H77" s="54">
        <v>0</v>
      </c>
      <c r="I77" s="54">
        <v>0</v>
      </c>
      <c r="J77" s="54">
        <v>0</v>
      </c>
      <c r="K77" s="54">
        <v>0</v>
      </c>
      <c r="L77" s="54">
        <v>0</v>
      </c>
      <c r="M77" s="54">
        <v>0</v>
      </c>
      <c r="N77" s="54">
        <v>0</v>
      </c>
      <c r="O77" s="54">
        <v>0</v>
      </c>
      <c r="P77" s="54">
        <v>0</v>
      </c>
      <c r="Q77" s="54">
        <v>0</v>
      </c>
      <c r="R77" s="54">
        <v>0</v>
      </c>
      <c r="S77" s="54">
        <v>0</v>
      </c>
      <c r="T77" s="54">
        <v>0</v>
      </c>
      <c r="U77" s="54">
        <v>0</v>
      </c>
      <c r="V77" s="54">
        <v>0</v>
      </c>
      <c r="W77" s="54">
        <v>0</v>
      </c>
      <c r="X77" s="54">
        <v>0</v>
      </c>
      <c r="Y77" s="54">
        <v>0</v>
      </c>
      <c r="Z77" s="54">
        <v>0</v>
      </c>
    </row>
    <row r="78" spans="1:26" ht="31.5" x14ac:dyDescent="0.2">
      <c r="A78" s="72" t="s">
        <v>115</v>
      </c>
      <c r="B78" s="32" t="s">
        <v>506</v>
      </c>
      <c r="C78" s="73" t="s">
        <v>507</v>
      </c>
      <c r="D78" s="54">
        <v>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0</v>
      </c>
      <c r="Z78" s="54">
        <v>0</v>
      </c>
    </row>
  </sheetData>
  <mergeCells count="18">
    <mergeCell ref="X2:Z2"/>
    <mergeCell ref="N2:O2"/>
    <mergeCell ref="A10:Z10"/>
    <mergeCell ref="A11:Z11"/>
    <mergeCell ref="A12:Z12"/>
    <mergeCell ref="A14:Z14"/>
    <mergeCell ref="X18:Y18"/>
    <mergeCell ref="A16:Z16"/>
    <mergeCell ref="A17:A19"/>
    <mergeCell ref="B17:B19"/>
    <mergeCell ref="C17:C19"/>
    <mergeCell ref="D17:Z17"/>
    <mergeCell ref="L18:O18"/>
    <mergeCell ref="P18:R18"/>
    <mergeCell ref="S18:T18"/>
    <mergeCell ref="U18:W18"/>
    <mergeCell ref="A15:Z15"/>
    <mergeCell ref="D18:K18"/>
  </mergeCells>
  <printOptions horizontalCentered="1"/>
  <pageMargins left="0.70866141732283472" right="0.70866141732283472" top="0.74803149606299213" bottom="0.74803149606299213" header="0.31496062992125984" footer="0.31496062992125984"/>
  <pageSetup paperSize="8" scale="2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81"/>
  <sheetViews>
    <sheetView view="pageBreakPreview" topLeftCell="A70" zoomScale="70" zoomScaleNormal="70" zoomScaleSheetLayoutView="70" workbookViewId="0">
      <selection activeCell="A29" sqref="A29:XFD29"/>
    </sheetView>
  </sheetViews>
  <sheetFormatPr defaultColWidth="9.140625" defaultRowHeight="15.75" x14ac:dyDescent="0.25"/>
  <cols>
    <col min="1" max="1" width="13.28515625" style="69" customWidth="1"/>
    <col min="2" max="2" width="73.7109375" style="69" customWidth="1"/>
    <col min="3" max="3" width="17.7109375" style="69" customWidth="1"/>
    <col min="4" max="4" width="20.140625" style="69" customWidth="1"/>
    <col min="5" max="5" width="15.42578125" style="69" customWidth="1"/>
    <col min="6" max="6" width="13.28515625" style="69" bestFit="1" customWidth="1"/>
    <col min="7" max="10" width="7.42578125" style="69" customWidth="1"/>
    <col min="11" max="11" width="9.85546875" style="69" customWidth="1"/>
    <col min="12" max="12" width="15" style="69" customWidth="1"/>
    <col min="13" max="13" width="10.28515625" style="69" customWidth="1"/>
    <col min="14" max="17" width="7.42578125" style="69" customWidth="1"/>
    <col min="18" max="18" width="9.85546875" style="69" customWidth="1"/>
    <col min="19" max="24" width="7.42578125" style="69" customWidth="1"/>
    <col min="25" max="25" width="10.28515625" style="69" customWidth="1"/>
    <col min="26" max="31" width="7.42578125" style="69" customWidth="1"/>
    <col min="32" max="32" width="9.7109375" style="69" customWidth="1"/>
    <col min="33" max="38" width="7.42578125" style="69" customWidth="1"/>
    <col min="39" max="39" width="10.42578125" style="69" customWidth="1"/>
    <col min="40" max="45" width="7.42578125" style="69" customWidth="1"/>
    <col min="46" max="46" width="10" style="69" customWidth="1"/>
    <col min="47" max="47" width="14.42578125" style="69" customWidth="1"/>
    <col min="48" max="48" width="10.28515625" style="69" customWidth="1"/>
    <col min="49" max="52" width="7.42578125" style="69" customWidth="1"/>
    <col min="53" max="53" width="12.85546875" style="69" customWidth="1"/>
    <col min="54" max="54" width="4.7109375" style="69" customWidth="1"/>
    <col min="55" max="55" width="4.28515625" style="69" customWidth="1"/>
    <col min="56" max="56" width="15" style="69" bestFit="1" customWidth="1"/>
    <col min="57" max="57" width="5.140625" style="69" customWidth="1"/>
    <col min="58" max="58" width="7.42578125" style="69" bestFit="1" customWidth="1"/>
    <col min="59" max="59" width="6.28515625" style="69" customWidth="1"/>
    <col min="60" max="60" width="6.5703125" style="69" customWidth="1"/>
    <col min="61" max="61" width="6.28515625" style="69" customWidth="1"/>
    <col min="62" max="62" width="15" style="69" bestFit="1" customWidth="1"/>
    <col min="63" max="63" width="5.7109375" style="69" customWidth="1"/>
    <col min="64" max="64" width="14.7109375" style="69" customWidth="1"/>
    <col min="65" max="74" width="5.7109375" style="69" customWidth="1"/>
    <col min="75" max="16384" width="9.140625" style="69"/>
  </cols>
  <sheetData>
    <row r="1" spans="1:67" x14ac:dyDescent="0.25">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t="s">
        <v>364</v>
      </c>
      <c r="AW1" s="50"/>
      <c r="AX1" s="50"/>
      <c r="AY1" s="50"/>
    </row>
    <row r="2" spans="1:67" ht="15.75" customHeight="1" x14ac:dyDescent="0.25">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151" t="str">
        <f>'3.6'!X2</f>
        <v>к распоряжению комитета по топливно-энергетическому комплексу Ленинградской области</v>
      </c>
      <c r="AT2" s="151"/>
      <c r="AU2" s="151"/>
      <c r="AV2" s="151"/>
      <c r="AW2" s="151"/>
      <c r="AX2" s="151"/>
      <c r="AY2" s="151"/>
      <c r="AZ2" s="151"/>
      <c r="BA2" s="151"/>
    </row>
    <row r="3" spans="1:67" ht="15.75" customHeight="1" x14ac:dyDescent="0.25">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125"/>
      <c r="AT3" s="125"/>
      <c r="AU3" s="125"/>
      <c r="AV3" s="125"/>
      <c r="AW3" s="125"/>
      <c r="AX3" s="125"/>
      <c r="AY3" s="125"/>
      <c r="AZ3" s="125"/>
      <c r="BA3" s="125"/>
    </row>
    <row r="4" spans="1:67" ht="15.75" customHeight="1" x14ac:dyDescent="0.25">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125"/>
      <c r="AT4" s="125"/>
      <c r="AU4" s="125"/>
      <c r="AV4" s="125"/>
      <c r="AW4" s="125"/>
      <c r="AX4" s="125"/>
      <c r="AY4" s="125"/>
      <c r="AZ4" s="125"/>
      <c r="BA4" s="125"/>
    </row>
    <row r="5" spans="1:67" ht="15.75" customHeight="1" x14ac:dyDescent="0.25">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125"/>
      <c r="AT5" s="125"/>
      <c r="AU5" s="125"/>
      <c r="AV5" s="125"/>
      <c r="AW5" s="125"/>
      <c r="AX5" s="125"/>
      <c r="AY5" s="125"/>
      <c r="AZ5" s="125"/>
      <c r="BA5" s="125"/>
    </row>
    <row r="6" spans="1:67" ht="15.75" customHeight="1" x14ac:dyDescent="0.25">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125"/>
      <c r="AT6" s="125"/>
      <c r="AU6" s="125"/>
      <c r="AV6" s="125"/>
      <c r="AW6" s="125"/>
      <c r="AX6" s="125"/>
      <c r="AY6" s="125"/>
      <c r="AZ6" s="125"/>
      <c r="BA6" s="125"/>
    </row>
    <row r="7" spans="1:67" x14ac:dyDescent="0.25">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Y7" s="49"/>
      <c r="AZ7" s="49"/>
      <c r="BA7" s="49"/>
    </row>
    <row r="8" spans="1:67" x14ac:dyDescent="0.25">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Y8" s="49"/>
      <c r="AZ8" s="49"/>
      <c r="BA8" s="49"/>
    </row>
    <row r="9" spans="1:67" ht="18.75" x14ac:dyDescent="0.3">
      <c r="BA9" s="1"/>
    </row>
    <row r="10" spans="1:67" ht="22.5" customHeight="1" x14ac:dyDescent="0.3">
      <c r="A10" s="170" t="s">
        <v>186</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c r="AW10" s="170"/>
      <c r="AX10" s="170"/>
      <c r="AY10" s="170"/>
      <c r="AZ10" s="170"/>
      <c r="BA10" s="170"/>
    </row>
    <row r="11" spans="1:67" ht="22.5" customHeight="1" x14ac:dyDescent="0.3">
      <c r="A11" s="169" t="s">
        <v>187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c r="AX11" s="169"/>
      <c r="AY11" s="169"/>
      <c r="AZ11" s="169"/>
      <c r="BA11" s="169"/>
    </row>
    <row r="12" spans="1:67" x14ac:dyDescent="0.25">
      <c r="A12" s="89"/>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c r="BA12" s="89"/>
    </row>
    <row r="13" spans="1:67" ht="18.75" x14ac:dyDescent="0.25">
      <c r="A13" s="142" t="s">
        <v>488</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15"/>
      <c r="BC13" s="115"/>
      <c r="BD13" s="115"/>
      <c r="BE13" s="115"/>
      <c r="BF13" s="115"/>
      <c r="BG13" s="115"/>
      <c r="BH13" s="115"/>
      <c r="BI13" s="115"/>
      <c r="BJ13" s="115"/>
      <c r="BK13" s="115"/>
      <c r="BL13" s="115"/>
      <c r="BM13" s="115"/>
      <c r="BN13" s="115"/>
      <c r="BO13" s="115"/>
    </row>
    <row r="14" spans="1:67"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c r="AW14" s="143"/>
      <c r="AX14" s="143"/>
      <c r="AY14" s="143"/>
      <c r="AZ14" s="143"/>
      <c r="BA14" s="143"/>
      <c r="BB14" s="116"/>
      <c r="BC14" s="116"/>
      <c r="BD14" s="116"/>
      <c r="BE14" s="116"/>
      <c r="BF14" s="116"/>
      <c r="BG14" s="116"/>
      <c r="BH14" s="116"/>
      <c r="BI14" s="116"/>
      <c r="BJ14" s="116"/>
      <c r="BK14" s="116"/>
      <c r="BL14" s="116"/>
      <c r="BM14" s="116"/>
      <c r="BN14" s="116"/>
    </row>
    <row r="15" spans="1:67" ht="15.75" customHeight="1" x14ac:dyDescent="0.25">
      <c r="A15" s="171"/>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c r="AX15" s="171"/>
      <c r="AY15" s="171"/>
      <c r="AZ15" s="171"/>
      <c r="BA15" s="171"/>
      <c r="BB15" s="37"/>
      <c r="BC15" s="37"/>
      <c r="BD15" s="37"/>
      <c r="BE15" s="37"/>
      <c r="BF15" s="37"/>
      <c r="BG15" s="37"/>
      <c r="BH15" s="37"/>
      <c r="BI15" s="37"/>
      <c r="BJ15" s="37"/>
      <c r="BK15" s="37"/>
      <c r="BL15" s="37"/>
    </row>
    <row r="16" spans="1:67" ht="31.5" customHeight="1" x14ac:dyDescent="0.25">
      <c r="A16" s="172" t="s">
        <v>2</v>
      </c>
      <c r="B16" s="172" t="s">
        <v>120</v>
      </c>
      <c r="C16" s="172" t="s">
        <v>518</v>
      </c>
      <c r="D16" s="166" t="s">
        <v>188</v>
      </c>
      <c r="E16" s="166" t="s">
        <v>189</v>
      </c>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17"/>
      <c r="BC16" s="117"/>
      <c r="BD16" s="117"/>
      <c r="BE16" s="117"/>
      <c r="BF16" s="117"/>
      <c r="BG16" s="117"/>
      <c r="BH16" s="117"/>
      <c r="BI16" s="117"/>
      <c r="BJ16" s="117"/>
      <c r="BK16" s="117"/>
      <c r="BL16" s="117"/>
    </row>
    <row r="17" spans="1:64" ht="44.25" customHeight="1" x14ac:dyDescent="0.25">
      <c r="A17" s="173"/>
      <c r="B17" s="173"/>
      <c r="C17" s="173"/>
      <c r="D17" s="166"/>
      <c r="E17" s="164" t="s">
        <v>437</v>
      </c>
      <c r="F17" s="165"/>
      <c r="G17" s="165"/>
      <c r="H17" s="165"/>
      <c r="I17" s="165"/>
      <c r="J17" s="165"/>
      <c r="K17" s="165"/>
      <c r="L17" s="164" t="s">
        <v>438</v>
      </c>
      <c r="M17" s="165"/>
      <c r="N17" s="165"/>
      <c r="O17" s="165"/>
      <c r="P17" s="165"/>
      <c r="Q17" s="165"/>
      <c r="R17" s="165"/>
      <c r="S17" s="164" t="s">
        <v>439</v>
      </c>
      <c r="T17" s="165"/>
      <c r="U17" s="165"/>
      <c r="V17" s="165"/>
      <c r="W17" s="165"/>
      <c r="X17" s="165"/>
      <c r="Y17" s="165"/>
      <c r="Z17" s="164" t="s">
        <v>440</v>
      </c>
      <c r="AA17" s="165"/>
      <c r="AB17" s="165"/>
      <c r="AC17" s="165"/>
      <c r="AD17" s="165"/>
      <c r="AE17" s="165"/>
      <c r="AF17" s="165"/>
      <c r="AG17" s="164" t="s">
        <v>486</v>
      </c>
      <c r="AH17" s="165"/>
      <c r="AI17" s="165"/>
      <c r="AJ17" s="165"/>
      <c r="AK17" s="165"/>
      <c r="AL17" s="165"/>
      <c r="AM17" s="165"/>
      <c r="AN17" s="164" t="s">
        <v>487</v>
      </c>
      <c r="AO17" s="165"/>
      <c r="AP17" s="165"/>
      <c r="AQ17" s="165"/>
      <c r="AR17" s="165"/>
      <c r="AS17" s="165"/>
      <c r="AT17" s="165"/>
      <c r="AU17" s="166" t="s">
        <v>190</v>
      </c>
      <c r="AV17" s="166"/>
      <c r="AW17" s="166"/>
      <c r="AX17" s="166"/>
      <c r="AY17" s="166"/>
      <c r="AZ17" s="166"/>
      <c r="BA17" s="166"/>
    </row>
    <row r="18" spans="1:64" ht="78" customHeight="1" x14ac:dyDescent="0.25">
      <c r="A18" s="173"/>
      <c r="B18" s="173"/>
      <c r="C18" s="173"/>
      <c r="D18" s="166"/>
      <c r="E18" s="164" t="s">
        <v>132</v>
      </c>
      <c r="F18" s="165"/>
      <c r="G18" s="165"/>
      <c r="H18" s="165"/>
      <c r="I18" s="165"/>
      <c r="J18" s="165"/>
      <c r="K18" s="165"/>
      <c r="L18" s="164" t="s">
        <v>132</v>
      </c>
      <c r="M18" s="165"/>
      <c r="N18" s="165"/>
      <c r="O18" s="165"/>
      <c r="P18" s="165"/>
      <c r="Q18" s="165"/>
      <c r="R18" s="168"/>
      <c r="S18" s="164" t="s">
        <v>132</v>
      </c>
      <c r="T18" s="165"/>
      <c r="U18" s="165"/>
      <c r="V18" s="165"/>
      <c r="W18" s="165"/>
      <c r="X18" s="165"/>
      <c r="Y18" s="168"/>
      <c r="Z18" s="164" t="s">
        <v>132</v>
      </c>
      <c r="AA18" s="165"/>
      <c r="AB18" s="165"/>
      <c r="AC18" s="165"/>
      <c r="AD18" s="165"/>
      <c r="AE18" s="165"/>
      <c r="AF18" s="168"/>
      <c r="AG18" s="164" t="s">
        <v>132</v>
      </c>
      <c r="AH18" s="165"/>
      <c r="AI18" s="165"/>
      <c r="AJ18" s="165"/>
      <c r="AK18" s="165"/>
      <c r="AL18" s="165"/>
      <c r="AM18" s="168"/>
      <c r="AN18" s="164" t="s">
        <v>132</v>
      </c>
      <c r="AO18" s="165"/>
      <c r="AP18" s="165"/>
      <c r="AQ18" s="165"/>
      <c r="AR18" s="165"/>
      <c r="AS18" s="165"/>
      <c r="AT18" s="168"/>
      <c r="AU18" s="164" t="s">
        <v>10</v>
      </c>
      <c r="AV18" s="165"/>
      <c r="AW18" s="165"/>
      <c r="AX18" s="165"/>
      <c r="AY18" s="165"/>
      <c r="AZ18" s="165"/>
      <c r="BA18" s="168"/>
    </row>
    <row r="19" spans="1:64" ht="55.5" customHeight="1" x14ac:dyDescent="0.25">
      <c r="A19" s="173"/>
      <c r="B19" s="173"/>
      <c r="C19" s="173"/>
      <c r="D19" s="166" t="s">
        <v>12</v>
      </c>
      <c r="E19" s="39" t="s">
        <v>191</v>
      </c>
      <c r="F19" s="167" t="s">
        <v>192</v>
      </c>
      <c r="G19" s="167"/>
      <c r="H19" s="167"/>
      <c r="I19" s="167"/>
      <c r="J19" s="167"/>
      <c r="K19" s="167"/>
      <c r="L19" s="39" t="s">
        <v>191</v>
      </c>
      <c r="M19" s="164" t="s">
        <v>192</v>
      </c>
      <c r="N19" s="165"/>
      <c r="O19" s="165"/>
      <c r="P19" s="165"/>
      <c r="Q19" s="165"/>
      <c r="R19" s="168"/>
      <c r="S19" s="39" t="s">
        <v>191</v>
      </c>
      <c r="T19" s="164" t="s">
        <v>192</v>
      </c>
      <c r="U19" s="165"/>
      <c r="V19" s="165"/>
      <c r="W19" s="165"/>
      <c r="X19" s="165"/>
      <c r="Y19" s="168"/>
      <c r="Z19" s="39" t="s">
        <v>191</v>
      </c>
      <c r="AA19" s="164" t="s">
        <v>192</v>
      </c>
      <c r="AB19" s="165"/>
      <c r="AC19" s="165"/>
      <c r="AD19" s="165"/>
      <c r="AE19" s="165"/>
      <c r="AF19" s="168"/>
      <c r="AG19" s="39" t="s">
        <v>191</v>
      </c>
      <c r="AH19" s="164" t="s">
        <v>192</v>
      </c>
      <c r="AI19" s="165"/>
      <c r="AJ19" s="165"/>
      <c r="AK19" s="165"/>
      <c r="AL19" s="165"/>
      <c r="AM19" s="168"/>
      <c r="AN19" s="39" t="s">
        <v>191</v>
      </c>
      <c r="AO19" s="164" t="s">
        <v>192</v>
      </c>
      <c r="AP19" s="165"/>
      <c r="AQ19" s="165"/>
      <c r="AR19" s="165"/>
      <c r="AS19" s="165"/>
      <c r="AT19" s="168"/>
      <c r="AU19" s="39" t="s">
        <v>191</v>
      </c>
      <c r="AV19" s="167" t="s">
        <v>192</v>
      </c>
      <c r="AW19" s="167"/>
      <c r="AX19" s="167"/>
      <c r="AY19" s="167"/>
      <c r="AZ19" s="167"/>
      <c r="BA19" s="167"/>
    </row>
    <row r="20" spans="1:64" ht="52.5" customHeight="1" x14ac:dyDescent="0.25">
      <c r="A20" s="174"/>
      <c r="B20" s="174"/>
      <c r="C20" s="174"/>
      <c r="D20" s="166"/>
      <c r="E20" s="29" t="s">
        <v>365</v>
      </c>
      <c r="F20" s="29" t="s">
        <v>193</v>
      </c>
      <c r="G20" s="39" t="s">
        <v>194</v>
      </c>
      <c r="H20" s="39" t="s">
        <v>195</v>
      </c>
      <c r="I20" s="39" t="s">
        <v>196</v>
      </c>
      <c r="J20" s="39" t="s">
        <v>197</v>
      </c>
      <c r="K20" s="39" t="s">
        <v>198</v>
      </c>
      <c r="L20" s="29" t="s">
        <v>365</v>
      </c>
      <c r="M20" s="29" t="s">
        <v>193</v>
      </c>
      <c r="N20" s="39" t="s">
        <v>194</v>
      </c>
      <c r="O20" s="39" t="s">
        <v>195</v>
      </c>
      <c r="P20" s="39" t="s">
        <v>196</v>
      </c>
      <c r="Q20" s="39" t="s">
        <v>197</v>
      </c>
      <c r="R20" s="39" t="s">
        <v>198</v>
      </c>
      <c r="S20" s="29" t="s">
        <v>365</v>
      </c>
      <c r="T20" s="29" t="s">
        <v>193</v>
      </c>
      <c r="U20" s="39" t="s">
        <v>194</v>
      </c>
      <c r="V20" s="39" t="s">
        <v>195</v>
      </c>
      <c r="W20" s="39" t="s">
        <v>196</v>
      </c>
      <c r="X20" s="39" t="s">
        <v>197</v>
      </c>
      <c r="Y20" s="39" t="s">
        <v>198</v>
      </c>
      <c r="Z20" s="29" t="s">
        <v>365</v>
      </c>
      <c r="AA20" s="29" t="s">
        <v>193</v>
      </c>
      <c r="AB20" s="39" t="s">
        <v>194</v>
      </c>
      <c r="AC20" s="39" t="s">
        <v>195</v>
      </c>
      <c r="AD20" s="39" t="s">
        <v>196</v>
      </c>
      <c r="AE20" s="39" t="s">
        <v>197</v>
      </c>
      <c r="AF20" s="39" t="s">
        <v>198</v>
      </c>
      <c r="AG20" s="29" t="s">
        <v>365</v>
      </c>
      <c r="AH20" s="29" t="s">
        <v>193</v>
      </c>
      <c r="AI20" s="39" t="s">
        <v>194</v>
      </c>
      <c r="AJ20" s="39" t="s">
        <v>195</v>
      </c>
      <c r="AK20" s="39" t="s">
        <v>196</v>
      </c>
      <c r="AL20" s="39" t="s">
        <v>197</v>
      </c>
      <c r="AM20" s="39" t="s">
        <v>198</v>
      </c>
      <c r="AN20" s="29" t="s">
        <v>365</v>
      </c>
      <c r="AO20" s="29" t="s">
        <v>193</v>
      </c>
      <c r="AP20" s="39" t="s">
        <v>194</v>
      </c>
      <c r="AQ20" s="39" t="s">
        <v>195</v>
      </c>
      <c r="AR20" s="39" t="s">
        <v>196</v>
      </c>
      <c r="AS20" s="39" t="s">
        <v>197</v>
      </c>
      <c r="AT20" s="39" t="s">
        <v>198</v>
      </c>
      <c r="AU20" s="29" t="s">
        <v>365</v>
      </c>
      <c r="AV20" s="29" t="s">
        <v>193</v>
      </c>
      <c r="AW20" s="39" t="s">
        <v>194</v>
      </c>
      <c r="AX20" s="39" t="s">
        <v>195</v>
      </c>
      <c r="AY20" s="39" t="s">
        <v>196</v>
      </c>
      <c r="AZ20" s="39" t="s">
        <v>197</v>
      </c>
      <c r="BA20" s="39" t="s">
        <v>198</v>
      </c>
    </row>
    <row r="21" spans="1:64" x14ac:dyDescent="0.25">
      <c r="A21" s="118">
        <v>1</v>
      </c>
      <c r="B21" s="118">
        <v>2</v>
      </c>
      <c r="C21" s="118">
        <v>3</v>
      </c>
      <c r="D21" s="118">
        <v>4</v>
      </c>
      <c r="E21" s="119" t="s">
        <v>375</v>
      </c>
      <c r="F21" s="119" t="s">
        <v>376</v>
      </c>
      <c r="G21" s="119" t="s">
        <v>377</v>
      </c>
      <c r="H21" s="119" t="s">
        <v>388</v>
      </c>
      <c r="I21" s="119" t="s">
        <v>389</v>
      </c>
      <c r="J21" s="119" t="s">
        <v>391</v>
      </c>
      <c r="K21" s="119" t="s">
        <v>390</v>
      </c>
      <c r="L21" s="119" t="s">
        <v>199</v>
      </c>
      <c r="M21" s="119" t="s">
        <v>200</v>
      </c>
      <c r="N21" s="119" t="s">
        <v>201</v>
      </c>
      <c r="O21" s="119" t="s">
        <v>202</v>
      </c>
      <c r="P21" s="119" t="s">
        <v>203</v>
      </c>
      <c r="Q21" s="119" t="s">
        <v>204</v>
      </c>
      <c r="R21" s="119" t="s">
        <v>205</v>
      </c>
      <c r="S21" s="119" t="s">
        <v>430</v>
      </c>
      <c r="T21" s="119" t="s">
        <v>431</v>
      </c>
      <c r="U21" s="119" t="s">
        <v>432</v>
      </c>
      <c r="V21" s="119" t="s">
        <v>433</v>
      </c>
      <c r="W21" s="119" t="s">
        <v>434</v>
      </c>
      <c r="X21" s="119" t="s">
        <v>435</v>
      </c>
      <c r="Y21" s="119" t="s">
        <v>436</v>
      </c>
      <c r="Z21" s="119" t="s">
        <v>441</v>
      </c>
      <c r="AA21" s="119" t="s">
        <v>442</v>
      </c>
      <c r="AB21" s="119" t="s">
        <v>443</v>
      </c>
      <c r="AC21" s="119" t="s">
        <v>444</v>
      </c>
      <c r="AD21" s="119" t="s">
        <v>445</v>
      </c>
      <c r="AE21" s="119" t="s">
        <v>446</v>
      </c>
      <c r="AF21" s="119" t="s">
        <v>447</v>
      </c>
      <c r="AG21" s="119" t="s">
        <v>448</v>
      </c>
      <c r="AH21" s="119" t="s">
        <v>449</v>
      </c>
      <c r="AI21" s="119" t="s">
        <v>450</v>
      </c>
      <c r="AJ21" s="119" t="s">
        <v>451</v>
      </c>
      <c r="AK21" s="119" t="s">
        <v>452</v>
      </c>
      <c r="AL21" s="119" t="s">
        <v>453</v>
      </c>
      <c r="AM21" s="119" t="s">
        <v>454</v>
      </c>
      <c r="AN21" s="119" t="s">
        <v>455</v>
      </c>
      <c r="AO21" s="119" t="s">
        <v>456</v>
      </c>
      <c r="AP21" s="119" t="s">
        <v>457</v>
      </c>
      <c r="AQ21" s="119" t="s">
        <v>458</v>
      </c>
      <c r="AR21" s="119" t="s">
        <v>459</v>
      </c>
      <c r="AS21" s="119" t="s">
        <v>460</v>
      </c>
      <c r="AT21" s="119" t="s">
        <v>461</v>
      </c>
      <c r="AU21" s="119" t="s">
        <v>206</v>
      </c>
      <c r="AV21" s="119" t="s">
        <v>207</v>
      </c>
      <c r="AW21" s="119" t="s">
        <v>208</v>
      </c>
      <c r="AX21" s="119" t="s">
        <v>209</v>
      </c>
      <c r="AY21" s="119" t="s">
        <v>210</v>
      </c>
      <c r="AZ21" s="119" t="s">
        <v>211</v>
      </c>
      <c r="BA21" s="119" t="s">
        <v>212</v>
      </c>
    </row>
    <row r="22" spans="1:64" x14ac:dyDescent="0.25">
      <c r="A22" s="72" t="s">
        <v>21</v>
      </c>
      <c r="B22" s="32" t="s">
        <v>22</v>
      </c>
      <c r="C22" s="74" t="s">
        <v>117</v>
      </c>
      <c r="D22" s="53">
        <f>SUM(D24,D28)+D26</f>
        <v>319.25205000000005</v>
      </c>
      <c r="E22" s="53">
        <f t="shared" ref="E22" si="0">SUM(E24,E28)</f>
        <v>0</v>
      </c>
      <c r="F22" s="53">
        <f>SUM(F24,F28)+F26</f>
        <v>88.674049999999994</v>
      </c>
      <c r="G22" s="53">
        <f t="shared" ref="G22:K22" si="1">SUM(G24,G28)+G26</f>
        <v>0.25</v>
      </c>
      <c r="H22" s="53">
        <f t="shared" si="1"/>
        <v>0</v>
      </c>
      <c r="I22" s="53">
        <f t="shared" si="1"/>
        <v>0.51</v>
      </c>
      <c r="J22" s="53">
        <f t="shared" si="1"/>
        <v>0</v>
      </c>
      <c r="K22" s="53">
        <f t="shared" si="1"/>
        <v>806</v>
      </c>
      <c r="L22" s="53">
        <f t="shared" ref="L22:AT22" si="2">SUM(L24,L28)</f>
        <v>0</v>
      </c>
      <c r="M22" s="53">
        <f t="shared" si="2"/>
        <v>50.92</v>
      </c>
      <c r="N22" s="53">
        <f t="shared" si="2"/>
        <v>0</v>
      </c>
      <c r="O22" s="53">
        <f t="shared" si="2"/>
        <v>0</v>
      </c>
      <c r="P22" s="53">
        <f t="shared" si="2"/>
        <v>0</v>
      </c>
      <c r="Q22" s="53">
        <f t="shared" si="2"/>
        <v>0</v>
      </c>
      <c r="R22" s="53">
        <f t="shared" si="2"/>
        <v>577</v>
      </c>
      <c r="S22" s="53">
        <f t="shared" si="2"/>
        <v>0</v>
      </c>
      <c r="T22" s="53">
        <f t="shared" si="2"/>
        <v>45.72</v>
      </c>
      <c r="U22" s="53">
        <f t="shared" si="2"/>
        <v>0</v>
      </c>
      <c r="V22" s="53">
        <f t="shared" si="2"/>
        <v>0</v>
      </c>
      <c r="W22" s="53">
        <f t="shared" si="2"/>
        <v>0</v>
      </c>
      <c r="X22" s="53">
        <f t="shared" si="2"/>
        <v>0</v>
      </c>
      <c r="Y22" s="53">
        <f t="shared" si="2"/>
        <v>486</v>
      </c>
      <c r="Z22" s="53">
        <f t="shared" si="2"/>
        <v>0</v>
      </c>
      <c r="AA22" s="53">
        <f t="shared" si="2"/>
        <v>51.34</v>
      </c>
      <c r="AB22" s="53">
        <f t="shared" si="2"/>
        <v>0</v>
      </c>
      <c r="AC22" s="53">
        <f t="shared" si="2"/>
        <v>0</v>
      </c>
      <c r="AD22" s="53">
        <f t="shared" si="2"/>
        <v>0</v>
      </c>
      <c r="AE22" s="53">
        <f t="shared" si="2"/>
        <v>0</v>
      </c>
      <c r="AF22" s="53">
        <f t="shared" si="2"/>
        <v>470</v>
      </c>
      <c r="AG22" s="53">
        <f t="shared" si="2"/>
        <v>0</v>
      </c>
      <c r="AH22" s="53">
        <f t="shared" si="2"/>
        <v>39.58</v>
      </c>
      <c r="AI22" s="53">
        <f t="shared" si="2"/>
        <v>0</v>
      </c>
      <c r="AJ22" s="53">
        <f t="shared" si="2"/>
        <v>0</v>
      </c>
      <c r="AK22" s="53">
        <f t="shared" si="2"/>
        <v>0</v>
      </c>
      <c r="AL22" s="53">
        <f t="shared" si="2"/>
        <v>0</v>
      </c>
      <c r="AM22" s="53">
        <f t="shared" si="2"/>
        <v>431</v>
      </c>
      <c r="AN22" s="53">
        <f t="shared" si="2"/>
        <v>0</v>
      </c>
      <c r="AO22" s="53">
        <f t="shared" si="2"/>
        <v>43.018000000000001</v>
      </c>
      <c r="AP22" s="53">
        <f t="shared" si="2"/>
        <v>0</v>
      </c>
      <c r="AQ22" s="53">
        <f t="shared" si="2"/>
        <v>0</v>
      </c>
      <c r="AR22" s="53">
        <f t="shared" si="2"/>
        <v>0</v>
      </c>
      <c r="AS22" s="53">
        <f t="shared" si="2"/>
        <v>0</v>
      </c>
      <c r="AT22" s="53">
        <f t="shared" si="2"/>
        <v>454</v>
      </c>
      <c r="AU22" s="53">
        <f>E22+L22+S22+Z22+AG22+AN22</f>
        <v>0</v>
      </c>
      <c r="AV22" s="53">
        <f t="shared" ref="AV22:BA22" si="3">F22+M22+T22+AA22+AH22+AO22</f>
        <v>319.25204999999994</v>
      </c>
      <c r="AW22" s="53">
        <f t="shared" si="3"/>
        <v>0.25</v>
      </c>
      <c r="AX22" s="53">
        <f t="shared" si="3"/>
        <v>0</v>
      </c>
      <c r="AY22" s="53">
        <f t="shared" si="3"/>
        <v>0.51</v>
      </c>
      <c r="AZ22" s="53">
        <f t="shared" si="3"/>
        <v>0</v>
      </c>
      <c r="BA22" s="53">
        <f t="shared" si="3"/>
        <v>3224</v>
      </c>
      <c r="BF22" s="48"/>
      <c r="BL22" s="79"/>
    </row>
    <row r="23" spans="1:64" x14ac:dyDescent="0.25">
      <c r="A23" s="72" t="s">
        <v>23</v>
      </c>
      <c r="B23" s="32" t="s">
        <v>24</v>
      </c>
      <c r="C23" s="74" t="s">
        <v>117</v>
      </c>
      <c r="D23" s="54">
        <v>0</v>
      </c>
      <c r="E23" s="54">
        <v>0</v>
      </c>
      <c r="F23" s="54">
        <v>0</v>
      </c>
      <c r="G23" s="54">
        <v>0</v>
      </c>
      <c r="H23" s="54">
        <v>0</v>
      </c>
      <c r="I23" s="54">
        <v>0</v>
      </c>
      <c r="J23" s="54">
        <v>0</v>
      </c>
      <c r="K23" s="54">
        <v>0</v>
      </c>
      <c r="L23" s="54">
        <v>0</v>
      </c>
      <c r="M23" s="54">
        <v>0</v>
      </c>
      <c r="N23" s="54">
        <v>0</v>
      </c>
      <c r="O23" s="54">
        <v>0</v>
      </c>
      <c r="P23" s="54">
        <v>0</v>
      </c>
      <c r="Q23" s="54">
        <v>0</v>
      </c>
      <c r="R23" s="54">
        <v>0</v>
      </c>
      <c r="S23" s="54">
        <v>0</v>
      </c>
      <c r="T23" s="54">
        <v>0</v>
      </c>
      <c r="U23" s="54">
        <v>0</v>
      </c>
      <c r="V23" s="54">
        <v>0</v>
      </c>
      <c r="W23" s="54">
        <v>0</v>
      </c>
      <c r="X23" s="54">
        <v>0</v>
      </c>
      <c r="Y23" s="54">
        <v>0</v>
      </c>
      <c r="Z23" s="54">
        <v>0</v>
      </c>
      <c r="AA23" s="54">
        <v>0</v>
      </c>
      <c r="AB23" s="54">
        <v>0</v>
      </c>
      <c r="AC23" s="54">
        <v>0</v>
      </c>
      <c r="AD23" s="54">
        <v>0</v>
      </c>
      <c r="AE23" s="54">
        <v>0</v>
      </c>
      <c r="AF23" s="54">
        <v>0</v>
      </c>
      <c r="AG23" s="54">
        <v>0</v>
      </c>
      <c r="AH23" s="54">
        <v>0</v>
      </c>
      <c r="AI23" s="54">
        <v>0</v>
      </c>
      <c r="AJ23" s="54">
        <v>0</v>
      </c>
      <c r="AK23" s="54">
        <v>0</v>
      </c>
      <c r="AL23" s="54">
        <v>0</v>
      </c>
      <c r="AM23" s="54">
        <v>0</v>
      </c>
      <c r="AN23" s="54">
        <v>0</v>
      </c>
      <c r="AO23" s="54">
        <v>0</v>
      </c>
      <c r="AP23" s="54">
        <v>0</v>
      </c>
      <c r="AQ23" s="54">
        <v>0</v>
      </c>
      <c r="AR23" s="54">
        <v>0</v>
      </c>
      <c r="AS23" s="54">
        <v>0</v>
      </c>
      <c r="AT23" s="54">
        <v>0</v>
      </c>
      <c r="AU23" s="54">
        <f t="shared" ref="AU23:AU81" si="4">E23+L23+S23+Z23+AG23+AN23</f>
        <v>0</v>
      </c>
      <c r="AV23" s="54">
        <f t="shared" ref="AV23:AV81" si="5">F23+M23+T23+AA23+AH23+AO23</f>
        <v>0</v>
      </c>
      <c r="AW23" s="54">
        <f t="shared" ref="AW23:AW81" si="6">G23+N23+U23+AB23+AI23+AP23</f>
        <v>0</v>
      </c>
      <c r="AX23" s="54">
        <f t="shared" ref="AX23:AX81" si="7">H23+O23+V23+AC23+AJ23+AQ23</f>
        <v>0</v>
      </c>
      <c r="AY23" s="54">
        <f t="shared" ref="AY23:AY81" si="8">I23+P23+W23+AD23+AK23+AR23</f>
        <v>0</v>
      </c>
      <c r="AZ23" s="54">
        <f t="shared" ref="AZ23:AZ81" si="9">J23+Q23+X23+AE23+AL23+AS23</f>
        <v>0</v>
      </c>
      <c r="BA23" s="54">
        <f t="shared" ref="BA23:BA81" si="10">K23+R23+Y23+AF23+AM23+AT23</f>
        <v>0</v>
      </c>
      <c r="BF23" s="48"/>
      <c r="BL23" s="79"/>
    </row>
    <row r="24" spans="1:64" x14ac:dyDescent="0.25">
      <c r="A24" s="72" t="s">
        <v>25</v>
      </c>
      <c r="B24" s="32" t="s">
        <v>26</v>
      </c>
      <c r="C24" s="74" t="s">
        <v>117</v>
      </c>
      <c r="D24" s="53">
        <f>D50</f>
        <v>279.678</v>
      </c>
      <c r="E24" s="53">
        <f t="shared" ref="E24:AT24" si="11">E50</f>
        <v>0</v>
      </c>
      <c r="F24" s="53">
        <f t="shared" si="11"/>
        <v>80.56</v>
      </c>
      <c r="G24" s="53">
        <f t="shared" si="11"/>
        <v>0</v>
      </c>
      <c r="H24" s="53">
        <f t="shared" si="11"/>
        <v>0</v>
      </c>
      <c r="I24" s="53">
        <f t="shared" si="11"/>
        <v>0</v>
      </c>
      <c r="J24" s="53">
        <f t="shared" si="11"/>
        <v>0</v>
      </c>
      <c r="K24" s="53">
        <f t="shared" si="11"/>
        <v>805</v>
      </c>
      <c r="L24" s="53">
        <f t="shared" si="11"/>
        <v>0</v>
      </c>
      <c r="M24" s="53">
        <f t="shared" si="11"/>
        <v>42.93</v>
      </c>
      <c r="N24" s="53">
        <f t="shared" si="11"/>
        <v>0</v>
      </c>
      <c r="O24" s="53">
        <f t="shared" si="11"/>
        <v>0</v>
      </c>
      <c r="P24" s="53">
        <f t="shared" si="11"/>
        <v>0</v>
      </c>
      <c r="Q24" s="53">
        <f t="shared" si="11"/>
        <v>0</v>
      </c>
      <c r="R24" s="53">
        <f t="shared" si="11"/>
        <v>576</v>
      </c>
      <c r="S24" s="53">
        <f t="shared" si="11"/>
        <v>0</v>
      </c>
      <c r="T24" s="53">
        <f t="shared" si="11"/>
        <v>32.18</v>
      </c>
      <c r="U24" s="53">
        <f t="shared" si="11"/>
        <v>0</v>
      </c>
      <c r="V24" s="53">
        <f t="shared" si="11"/>
        <v>0</v>
      </c>
      <c r="W24" s="53">
        <f t="shared" si="11"/>
        <v>0</v>
      </c>
      <c r="X24" s="53">
        <f t="shared" si="11"/>
        <v>0</v>
      </c>
      <c r="Y24" s="53">
        <f t="shared" si="11"/>
        <v>482</v>
      </c>
      <c r="Z24" s="53">
        <f t="shared" si="11"/>
        <v>0</v>
      </c>
      <c r="AA24" s="53">
        <f t="shared" si="11"/>
        <v>41.410000000000004</v>
      </c>
      <c r="AB24" s="53">
        <f t="shared" si="11"/>
        <v>0</v>
      </c>
      <c r="AC24" s="53">
        <f t="shared" si="11"/>
        <v>0</v>
      </c>
      <c r="AD24" s="53">
        <f t="shared" si="11"/>
        <v>0</v>
      </c>
      <c r="AE24" s="53">
        <f t="shared" si="11"/>
        <v>0</v>
      </c>
      <c r="AF24" s="53">
        <f t="shared" si="11"/>
        <v>467</v>
      </c>
      <c r="AG24" s="53">
        <f t="shared" si="11"/>
        <v>0</v>
      </c>
      <c r="AH24" s="53">
        <f t="shared" si="11"/>
        <v>39.58</v>
      </c>
      <c r="AI24" s="53">
        <f t="shared" si="11"/>
        <v>0</v>
      </c>
      <c r="AJ24" s="53">
        <f t="shared" si="11"/>
        <v>0</v>
      </c>
      <c r="AK24" s="53">
        <f t="shared" si="11"/>
        <v>0</v>
      </c>
      <c r="AL24" s="53">
        <f t="shared" si="11"/>
        <v>0</v>
      </c>
      <c r="AM24" s="53">
        <f t="shared" si="11"/>
        <v>431</v>
      </c>
      <c r="AN24" s="53">
        <f t="shared" si="11"/>
        <v>0</v>
      </c>
      <c r="AO24" s="53">
        <f t="shared" si="11"/>
        <v>43.018000000000001</v>
      </c>
      <c r="AP24" s="53">
        <f t="shared" si="11"/>
        <v>0</v>
      </c>
      <c r="AQ24" s="53">
        <f t="shared" si="11"/>
        <v>0</v>
      </c>
      <c r="AR24" s="53">
        <f t="shared" si="11"/>
        <v>0</v>
      </c>
      <c r="AS24" s="53">
        <f t="shared" si="11"/>
        <v>0</v>
      </c>
      <c r="AT24" s="53">
        <f t="shared" si="11"/>
        <v>454</v>
      </c>
      <c r="AU24" s="53">
        <f t="shared" si="4"/>
        <v>0</v>
      </c>
      <c r="AV24" s="53">
        <f t="shared" si="5"/>
        <v>279.678</v>
      </c>
      <c r="AW24" s="53">
        <f t="shared" si="6"/>
        <v>0</v>
      </c>
      <c r="AX24" s="53">
        <f t="shared" si="7"/>
        <v>0</v>
      </c>
      <c r="AY24" s="53">
        <f t="shared" si="8"/>
        <v>0</v>
      </c>
      <c r="AZ24" s="53">
        <f t="shared" si="9"/>
        <v>0</v>
      </c>
      <c r="BA24" s="53">
        <f t="shared" si="10"/>
        <v>3215</v>
      </c>
      <c r="BF24" s="48"/>
      <c r="BL24" s="79"/>
    </row>
    <row r="25" spans="1:64" ht="47.25" x14ac:dyDescent="0.25">
      <c r="A25" s="72" t="s">
        <v>27</v>
      </c>
      <c r="B25" s="32" t="s">
        <v>28</v>
      </c>
      <c r="C25" s="74" t="s">
        <v>117</v>
      </c>
      <c r="D25" s="54">
        <v>0</v>
      </c>
      <c r="E25" s="54">
        <v>0</v>
      </c>
      <c r="F25" s="54">
        <v>0</v>
      </c>
      <c r="G25" s="54">
        <v>0</v>
      </c>
      <c r="H25" s="54">
        <v>0</v>
      </c>
      <c r="I25" s="54">
        <v>0</v>
      </c>
      <c r="J25" s="54">
        <v>0</v>
      </c>
      <c r="K25" s="54">
        <v>0</v>
      </c>
      <c r="L25" s="54">
        <v>0</v>
      </c>
      <c r="M25" s="54">
        <v>0</v>
      </c>
      <c r="N25" s="54">
        <v>0</v>
      </c>
      <c r="O25" s="54">
        <v>0</v>
      </c>
      <c r="P25" s="54">
        <v>0</v>
      </c>
      <c r="Q25" s="54">
        <v>0</v>
      </c>
      <c r="R25" s="54">
        <v>0</v>
      </c>
      <c r="S25" s="54">
        <v>0</v>
      </c>
      <c r="T25" s="54">
        <v>0</v>
      </c>
      <c r="U25" s="54">
        <v>0</v>
      </c>
      <c r="V25" s="54">
        <v>0</v>
      </c>
      <c r="W25" s="54">
        <v>0</v>
      </c>
      <c r="X25" s="54">
        <v>0</v>
      </c>
      <c r="Y25" s="54">
        <v>0</v>
      </c>
      <c r="Z25" s="54">
        <v>0</v>
      </c>
      <c r="AA25" s="54">
        <v>0</v>
      </c>
      <c r="AB25" s="54">
        <v>0</v>
      </c>
      <c r="AC25" s="54">
        <v>0</v>
      </c>
      <c r="AD25" s="54">
        <v>0</v>
      </c>
      <c r="AE25" s="54">
        <v>0</v>
      </c>
      <c r="AF25" s="54">
        <v>0</v>
      </c>
      <c r="AG25" s="54">
        <v>0</v>
      </c>
      <c r="AH25" s="54">
        <v>0</v>
      </c>
      <c r="AI25" s="54">
        <v>0</v>
      </c>
      <c r="AJ25" s="54">
        <v>0</v>
      </c>
      <c r="AK25" s="54">
        <v>0</v>
      </c>
      <c r="AL25" s="54">
        <v>0</v>
      </c>
      <c r="AM25" s="54">
        <v>0</v>
      </c>
      <c r="AN25" s="54">
        <v>0</v>
      </c>
      <c r="AO25" s="54">
        <v>0</v>
      </c>
      <c r="AP25" s="54">
        <v>0</v>
      </c>
      <c r="AQ25" s="54">
        <v>0</v>
      </c>
      <c r="AR25" s="54">
        <v>0</v>
      </c>
      <c r="AS25" s="54">
        <v>0</v>
      </c>
      <c r="AT25" s="54">
        <v>0</v>
      </c>
      <c r="AU25" s="54">
        <f t="shared" si="4"/>
        <v>0</v>
      </c>
      <c r="AV25" s="54">
        <f t="shared" si="5"/>
        <v>0</v>
      </c>
      <c r="AW25" s="54">
        <f t="shared" si="6"/>
        <v>0</v>
      </c>
      <c r="AX25" s="54">
        <f t="shared" si="7"/>
        <v>0</v>
      </c>
      <c r="AY25" s="54">
        <f t="shared" si="8"/>
        <v>0</v>
      </c>
      <c r="AZ25" s="54">
        <f t="shared" si="9"/>
        <v>0</v>
      </c>
      <c r="BA25" s="54">
        <f t="shared" si="10"/>
        <v>0</v>
      </c>
      <c r="BF25" s="48"/>
      <c r="BL25" s="79"/>
    </row>
    <row r="26" spans="1:64" ht="31.5" x14ac:dyDescent="0.25">
      <c r="A26" s="72" t="s">
        <v>29</v>
      </c>
      <c r="B26" s="32" t="s">
        <v>30</v>
      </c>
      <c r="C26" s="74" t="s">
        <v>117</v>
      </c>
      <c r="D26" s="54">
        <f>D75</f>
        <v>6.0610499999999998</v>
      </c>
      <c r="E26" s="54">
        <v>0</v>
      </c>
      <c r="F26" s="54">
        <f>F76</f>
        <v>6.0610499999999998</v>
      </c>
      <c r="G26" s="54">
        <f t="shared" ref="G26:K26" si="12">G76</f>
        <v>0.25</v>
      </c>
      <c r="H26" s="54">
        <f t="shared" si="12"/>
        <v>0</v>
      </c>
      <c r="I26" s="54">
        <f t="shared" si="12"/>
        <v>0.51</v>
      </c>
      <c r="J26" s="54">
        <f t="shared" si="12"/>
        <v>0</v>
      </c>
      <c r="K26" s="54">
        <f t="shared" si="12"/>
        <v>0</v>
      </c>
      <c r="L26" s="54">
        <v>0</v>
      </c>
      <c r="M26" s="54">
        <v>0</v>
      </c>
      <c r="N26" s="54">
        <v>0</v>
      </c>
      <c r="O26" s="54">
        <v>0</v>
      </c>
      <c r="P26" s="54">
        <v>0</v>
      </c>
      <c r="Q26" s="54">
        <v>0</v>
      </c>
      <c r="R26" s="54">
        <v>0</v>
      </c>
      <c r="S26" s="54">
        <v>0</v>
      </c>
      <c r="T26" s="54">
        <v>0</v>
      </c>
      <c r="U26" s="54">
        <v>0</v>
      </c>
      <c r="V26" s="54">
        <v>0</v>
      </c>
      <c r="W26" s="54">
        <v>0</v>
      </c>
      <c r="X26" s="54">
        <v>0</v>
      </c>
      <c r="Y26" s="54">
        <v>0</v>
      </c>
      <c r="Z26" s="54">
        <v>0</v>
      </c>
      <c r="AA26" s="54">
        <v>0</v>
      </c>
      <c r="AB26" s="54">
        <v>0</v>
      </c>
      <c r="AC26" s="54">
        <v>0</v>
      </c>
      <c r="AD26" s="54">
        <v>0</v>
      </c>
      <c r="AE26" s="54">
        <v>0</v>
      </c>
      <c r="AF26" s="54">
        <v>0</v>
      </c>
      <c r="AG26" s="54">
        <v>0</v>
      </c>
      <c r="AH26" s="54">
        <v>0</v>
      </c>
      <c r="AI26" s="54">
        <v>0</v>
      </c>
      <c r="AJ26" s="54">
        <v>0</v>
      </c>
      <c r="AK26" s="54">
        <v>0</v>
      </c>
      <c r="AL26" s="54">
        <v>0</v>
      </c>
      <c r="AM26" s="54">
        <v>0</v>
      </c>
      <c r="AN26" s="54">
        <v>0</v>
      </c>
      <c r="AO26" s="54">
        <v>0</v>
      </c>
      <c r="AP26" s="54">
        <v>0</v>
      </c>
      <c r="AQ26" s="54">
        <v>0</v>
      </c>
      <c r="AR26" s="54">
        <v>0</v>
      </c>
      <c r="AS26" s="54">
        <v>0</v>
      </c>
      <c r="AT26" s="54">
        <v>0</v>
      </c>
      <c r="AU26" s="54">
        <f t="shared" si="4"/>
        <v>0</v>
      </c>
      <c r="AV26" s="54">
        <f t="shared" si="5"/>
        <v>6.0610499999999998</v>
      </c>
      <c r="AW26" s="54">
        <f t="shared" si="6"/>
        <v>0.25</v>
      </c>
      <c r="AX26" s="54">
        <f t="shared" si="7"/>
        <v>0</v>
      </c>
      <c r="AY26" s="54">
        <f t="shared" si="8"/>
        <v>0.51</v>
      </c>
      <c r="AZ26" s="54">
        <f t="shared" si="9"/>
        <v>0</v>
      </c>
      <c r="BA26" s="54">
        <f t="shared" si="10"/>
        <v>0</v>
      </c>
      <c r="BF26" s="48"/>
      <c r="BL26" s="79"/>
    </row>
    <row r="27" spans="1:64" ht="31.5" x14ac:dyDescent="0.25">
      <c r="A27" s="72" t="s">
        <v>31</v>
      </c>
      <c r="B27" s="32" t="s">
        <v>32</v>
      </c>
      <c r="C27" s="74" t="s">
        <v>117</v>
      </c>
      <c r="D27" s="54">
        <v>0</v>
      </c>
      <c r="E27" s="54">
        <v>0</v>
      </c>
      <c r="F27" s="54">
        <v>0</v>
      </c>
      <c r="G27" s="54">
        <v>0</v>
      </c>
      <c r="H27" s="54">
        <v>0</v>
      </c>
      <c r="I27" s="54">
        <v>0</v>
      </c>
      <c r="J27" s="54">
        <v>0</v>
      </c>
      <c r="K27" s="54">
        <v>0</v>
      </c>
      <c r="L27" s="54">
        <v>0</v>
      </c>
      <c r="M27" s="54">
        <v>0</v>
      </c>
      <c r="N27" s="54">
        <v>0</v>
      </c>
      <c r="O27" s="54">
        <v>0</v>
      </c>
      <c r="P27" s="54">
        <v>0</v>
      </c>
      <c r="Q27" s="54">
        <v>0</v>
      </c>
      <c r="R27" s="54">
        <v>0</v>
      </c>
      <c r="S27" s="54">
        <v>0</v>
      </c>
      <c r="T27" s="54">
        <v>0</v>
      </c>
      <c r="U27" s="54">
        <v>0</v>
      </c>
      <c r="V27" s="54">
        <v>0</v>
      </c>
      <c r="W27" s="54">
        <v>0</v>
      </c>
      <c r="X27" s="54">
        <v>0</v>
      </c>
      <c r="Y27" s="54">
        <v>0</v>
      </c>
      <c r="Z27" s="54">
        <v>0</v>
      </c>
      <c r="AA27" s="54">
        <v>0</v>
      </c>
      <c r="AB27" s="54">
        <v>0</v>
      </c>
      <c r="AC27" s="54">
        <v>0</v>
      </c>
      <c r="AD27" s="54">
        <v>0</v>
      </c>
      <c r="AE27" s="54">
        <v>0</v>
      </c>
      <c r="AF27" s="54">
        <v>0</v>
      </c>
      <c r="AG27" s="54">
        <v>0</v>
      </c>
      <c r="AH27" s="54">
        <v>0</v>
      </c>
      <c r="AI27" s="54">
        <v>0</v>
      </c>
      <c r="AJ27" s="54">
        <v>0</v>
      </c>
      <c r="AK27" s="54">
        <v>0</v>
      </c>
      <c r="AL27" s="54">
        <v>0</v>
      </c>
      <c r="AM27" s="54">
        <v>0</v>
      </c>
      <c r="AN27" s="54">
        <v>0</v>
      </c>
      <c r="AO27" s="54">
        <v>0</v>
      </c>
      <c r="AP27" s="54">
        <v>0</v>
      </c>
      <c r="AQ27" s="54">
        <v>0</v>
      </c>
      <c r="AR27" s="54">
        <v>0</v>
      </c>
      <c r="AS27" s="54">
        <v>0</v>
      </c>
      <c r="AT27" s="54">
        <v>0</v>
      </c>
      <c r="AU27" s="54">
        <f t="shared" si="4"/>
        <v>0</v>
      </c>
      <c r="AV27" s="54">
        <f t="shared" si="5"/>
        <v>0</v>
      </c>
      <c r="AW27" s="54">
        <f t="shared" si="6"/>
        <v>0</v>
      </c>
      <c r="AX27" s="54">
        <f t="shared" si="7"/>
        <v>0</v>
      </c>
      <c r="AY27" s="54">
        <f t="shared" si="8"/>
        <v>0</v>
      </c>
      <c r="AZ27" s="54">
        <f t="shared" si="9"/>
        <v>0</v>
      </c>
      <c r="BA27" s="54">
        <f t="shared" si="10"/>
        <v>0</v>
      </c>
      <c r="BF27" s="48"/>
      <c r="BL27" s="79"/>
    </row>
    <row r="28" spans="1:64" ht="29.25" customHeight="1" x14ac:dyDescent="0.25">
      <c r="A28" s="72" t="s">
        <v>33</v>
      </c>
      <c r="B28" s="32" t="s">
        <v>34</v>
      </c>
      <c r="C28" s="74" t="s">
        <v>117</v>
      </c>
      <c r="D28" s="53">
        <f>D78</f>
        <v>33.513000000000005</v>
      </c>
      <c r="E28" s="53">
        <f t="shared" ref="E28:AT28" si="13">E78</f>
        <v>0</v>
      </c>
      <c r="F28" s="53">
        <f t="shared" si="13"/>
        <v>2.0529999999999999</v>
      </c>
      <c r="G28" s="53">
        <f t="shared" si="13"/>
        <v>0</v>
      </c>
      <c r="H28" s="53">
        <f t="shared" si="13"/>
        <v>0</v>
      </c>
      <c r="I28" s="53">
        <f t="shared" si="13"/>
        <v>0</v>
      </c>
      <c r="J28" s="53">
        <f t="shared" si="13"/>
        <v>0</v>
      </c>
      <c r="K28" s="53">
        <f t="shared" si="13"/>
        <v>1</v>
      </c>
      <c r="L28" s="53">
        <f t="shared" si="13"/>
        <v>0</v>
      </c>
      <c r="M28" s="53">
        <f t="shared" si="13"/>
        <v>7.99</v>
      </c>
      <c r="N28" s="53">
        <f t="shared" si="13"/>
        <v>0</v>
      </c>
      <c r="O28" s="53">
        <f t="shared" si="13"/>
        <v>0</v>
      </c>
      <c r="P28" s="53">
        <f t="shared" si="13"/>
        <v>0</v>
      </c>
      <c r="Q28" s="53">
        <f t="shared" si="13"/>
        <v>0</v>
      </c>
      <c r="R28" s="53">
        <f t="shared" si="13"/>
        <v>1</v>
      </c>
      <c r="S28" s="53">
        <f t="shared" si="13"/>
        <v>0</v>
      </c>
      <c r="T28" s="53">
        <f t="shared" si="13"/>
        <v>13.54</v>
      </c>
      <c r="U28" s="53">
        <f t="shared" si="13"/>
        <v>0</v>
      </c>
      <c r="V28" s="53">
        <f t="shared" si="13"/>
        <v>0</v>
      </c>
      <c r="W28" s="53">
        <f t="shared" si="13"/>
        <v>0</v>
      </c>
      <c r="X28" s="53">
        <f t="shared" si="13"/>
        <v>0</v>
      </c>
      <c r="Y28" s="53">
        <f t="shared" si="13"/>
        <v>4</v>
      </c>
      <c r="Z28" s="53">
        <f t="shared" si="13"/>
        <v>0</v>
      </c>
      <c r="AA28" s="53">
        <f t="shared" si="13"/>
        <v>9.93</v>
      </c>
      <c r="AB28" s="53">
        <f t="shared" si="13"/>
        <v>0</v>
      </c>
      <c r="AC28" s="53">
        <f t="shared" si="13"/>
        <v>0</v>
      </c>
      <c r="AD28" s="53">
        <f t="shared" si="13"/>
        <v>0</v>
      </c>
      <c r="AE28" s="53">
        <f t="shared" si="13"/>
        <v>0</v>
      </c>
      <c r="AF28" s="53">
        <f t="shared" si="13"/>
        <v>3</v>
      </c>
      <c r="AG28" s="53">
        <f t="shared" si="13"/>
        <v>0</v>
      </c>
      <c r="AH28" s="53">
        <f t="shared" si="13"/>
        <v>0</v>
      </c>
      <c r="AI28" s="53">
        <f t="shared" si="13"/>
        <v>0</v>
      </c>
      <c r="AJ28" s="53">
        <f t="shared" si="13"/>
        <v>0</v>
      </c>
      <c r="AK28" s="53">
        <f t="shared" si="13"/>
        <v>0</v>
      </c>
      <c r="AL28" s="53">
        <f t="shared" si="13"/>
        <v>0</v>
      </c>
      <c r="AM28" s="53">
        <f t="shared" si="13"/>
        <v>0</v>
      </c>
      <c r="AN28" s="53">
        <f t="shared" si="13"/>
        <v>0</v>
      </c>
      <c r="AO28" s="53">
        <f t="shared" si="13"/>
        <v>0</v>
      </c>
      <c r="AP28" s="53">
        <f t="shared" si="13"/>
        <v>0</v>
      </c>
      <c r="AQ28" s="53">
        <f t="shared" si="13"/>
        <v>0</v>
      </c>
      <c r="AR28" s="53">
        <f t="shared" si="13"/>
        <v>0</v>
      </c>
      <c r="AS28" s="53">
        <f t="shared" si="13"/>
        <v>0</v>
      </c>
      <c r="AT28" s="53">
        <f t="shared" si="13"/>
        <v>0</v>
      </c>
      <c r="AU28" s="53">
        <f t="shared" si="4"/>
        <v>0</v>
      </c>
      <c r="AV28" s="53">
        <f t="shared" si="5"/>
        <v>33.512999999999998</v>
      </c>
      <c r="AW28" s="53">
        <f t="shared" si="6"/>
        <v>0</v>
      </c>
      <c r="AX28" s="53">
        <f t="shared" si="7"/>
        <v>0</v>
      </c>
      <c r="AY28" s="53">
        <f t="shared" si="8"/>
        <v>0</v>
      </c>
      <c r="AZ28" s="53">
        <f t="shared" si="9"/>
        <v>0</v>
      </c>
      <c r="BA28" s="53">
        <f t="shared" si="10"/>
        <v>9</v>
      </c>
      <c r="BF28" s="48"/>
      <c r="BL28" s="79"/>
    </row>
    <row r="29" spans="1:64" ht="29.25" customHeight="1" x14ac:dyDescent="0.25">
      <c r="A29" s="72" t="s">
        <v>35</v>
      </c>
      <c r="B29" s="32" t="s">
        <v>489</v>
      </c>
      <c r="C29" s="74" t="s">
        <v>117</v>
      </c>
      <c r="D29" s="54">
        <f>D22</f>
        <v>319.25205000000005</v>
      </c>
      <c r="E29" s="54">
        <f t="shared" ref="E29:BA29" si="14">E22</f>
        <v>0</v>
      </c>
      <c r="F29" s="54">
        <f t="shared" si="14"/>
        <v>88.674049999999994</v>
      </c>
      <c r="G29" s="54">
        <f t="shared" si="14"/>
        <v>0.25</v>
      </c>
      <c r="H29" s="54">
        <f t="shared" si="14"/>
        <v>0</v>
      </c>
      <c r="I29" s="54">
        <f t="shared" si="14"/>
        <v>0.51</v>
      </c>
      <c r="J29" s="54">
        <f t="shared" si="14"/>
        <v>0</v>
      </c>
      <c r="K29" s="54">
        <f t="shared" si="14"/>
        <v>806</v>
      </c>
      <c r="L29" s="54">
        <f t="shared" si="14"/>
        <v>0</v>
      </c>
      <c r="M29" s="54">
        <f t="shared" si="14"/>
        <v>50.92</v>
      </c>
      <c r="N29" s="54">
        <f t="shared" si="14"/>
        <v>0</v>
      </c>
      <c r="O29" s="54">
        <f t="shared" si="14"/>
        <v>0</v>
      </c>
      <c r="P29" s="54">
        <f t="shared" si="14"/>
        <v>0</v>
      </c>
      <c r="Q29" s="54">
        <f t="shared" si="14"/>
        <v>0</v>
      </c>
      <c r="R29" s="54">
        <f t="shared" si="14"/>
        <v>577</v>
      </c>
      <c r="S29" s="54">
        <f t="shared" si="14"/>
        <v>0</v>
      </c>
      <c r="T29" s="54">
        <f t="shared" si="14"/>
        <v>45.72</v>
      </c>
      <c r="U29" s="54">
        <f t="shared" si="14"/>
        <v>0</v>
      </c>
      <c r="V29" s="54">
        <f t="shared" si="14"/>
        <v>0</v>
      </c>
      <c r="W29" s="54">
        <f t="shared" si="14"/>
        <v>0</v>
      </c>
      <c r="X29" s="54">
        <f t="shared" si="14"/>
        <v>0</v>
      </c>
      <c r="Y29" s="54">
        <f t="shared" si="14"/>
        <v>486</v>
      </c>
      <c r="Z29" s="54">
        <f t="shared" si="14"/>
        <v>0</v>
      </c>
      <c r="AA29" s="54">
        <f t="shared" si="14"/>
        <v>51.34</v>
      </c>
      <c r="AB29" s="54">
        <f t="shared" si="14"/>
        <v>0</v>
      </c>
      <c r="AC29" s="54">
        <f t="shared" si="14"/>
        <v>0</v>
      </c>
      <c r="AD29" s="54">
        <f t="shared" si="14"/>
        <v>0</v>
      </c>
      <c r="AE29" s="54">
        <f t="shared" si="14"/>
        <v>0</v>
      </c>
      <c r="AF29" s="54">
        <f t="shared" si="14"/>
        <v>470</v>
      </c>
      <c r="AG29" s="54">
        <f t="shared" si="14"/>
        <v>0</v>
      </c>
      <c r="AH29" s="54">
        <f t="shared" si="14"/>
        <v>39.58</v>
      </c>
      <c r="AI29" s="54">
        <f t="shared" si="14"/>
        <v>0</v>
      </c>
      <c r="AJ29" s="54">
        <f t="shared" si="14"/>
        <v>0</v>
      </c>
      <c r="AK29" s="54">
        <f t="shared" si="14"/>
        <v>0</v>
      </c>
      <c r="AL29" s="54">
        <f t="shared" si="14"/>
        <v>0</v>
      </c>
      <c r="AM29" s="54">
        <f t="shared" si="14"/>
        <v>431</v>
      </c>
      <c r="AN29" s="54">
        <f t="shared" si="14"/>
        <v>0</v>
      </c>
      <c r="AO29" s="54">
        <f t="shared" si="14"/>
        <v>43.018000000000001</v>
      </c>
      <c r="AP29" s="54">
        <f t="shared" si="14"/>
        <v>0</v>
      </c>
      <c r="AQ29" s="54">
        <f t="shared" si="14"/>
        <v>0</v>
      </c>
      <c r="AR29" s="54">
        <f t="shared" si="14"/>
        <v>0</v>
      </c>
      <c r="AS29" s="54">
        <f t="shared" si="14"/>
        <v>0</v>
      </c>
      <c r="AT29" s="54">
        <f t="shared" si="14"/>
        <v>454</v>
      </c>
      <c r="AU29" s="54">
        <f t="shared" si="14"/>
        <v>0</v>
      </c>
      <c r="AV29" s="54">
        <f t="shared" si="14"/>
        <v>319.25204999999994</v>
      </c>
      <c r="AW29" s="54">
        <f t="shared" si="14"/>
        <v>0.25</v>
      </c>
      <c r="AX29" s="54">
        <f t="shared" si="14"/>
        <v>0</v>
      </c>
      <c r="AY29" s="54">
        <f t="shared" si="14"/>
        <v>0.51</v>
      </c>
      <c r="AZ29" s="54">
        <f t="shared" si="14"/>
        <v>0</v>
      </c>
      <c r="BA29" s="54">
        <f t="shared" si="14"/>
        <v>3224</v>
      </c>
      <c r="BF29" s="48"/>
      <c r="BL29" s="79"/>
    </row>
    <row r="30" spans="1:64" x14ac:dyDescent="0.25">
      <c r="A30" s="72" t="s">
        <v>36</v>
      </c>
      <c r="B30" s="32" t="s">
        <v>37</v>
      </c>
      <c r="C30" s="74" t="s">
        <v>117</v>
      </c>
      <c r="D30" s="54" t="s">
        <v>118</v>
      </c>
      <c r="E30" s="54">
        <v>0</v>
      </c>
      <c r="F30" s="54">
        <v>0</v>
      </c>
      <c r="G30" s="54">
        <v>0</v>
      </c>
      <c r="H30" s="54">
        <v>0</v>
      </c>
      <c r="I30" s="54">
        <v>0</v>
      </c>
      <c r="J30" s="54">
        <v>0</v>
      </c>
      <c r="K30" s="54">
        <v>0</v>
      </c>
      <c r="L30" s="54">
        <v>0</v>
      </c>
      <c r="M30" s="54">
        <v>0</v>
      </c>
      <c r="N30" s="54">
        <v>0</v>
      </c>
      <c r="O30" s="54">
        <v>0</v>
      </c>
      <c r="P30" s="54">
        <v>0</v>
      </c>
      <c r="Q30" s="54">
        <v>0</v>
      </c>
      <c r="R30" s="54">
        <v>0</v>
      </c>
      <c r="S30" s="54">
        <v>0</v>
      </c>
      <c r="T30" s="54">
        <v>0</v>
      </c>
      <c r="U30" s="54">
        <v>0</v>
      </c>
      <c r="V30" s="54">
        <v>0</v>
      </c>
      <c r="W30" s="54">
        <v>0</v>
      </c>
      <c r="X30" s="54">
        <v>0</v>
      </c>
      <c r="Y30" s="54">
        <v>0</v>
      </c>
      <c r="Z30" s="54">
        <v>0</v>
      </c>
      <c r="AA30" s="54">
        <v>0</v>
      </c>
      <c r="AB30" s="54">
        <v>0</v>
      </c>
      <c r="AC30" s="54">
        <v>0</v>
      </c>
      <c r="AD30" s="54">
        <v>0</v>
      </c>
      <c r="AE30" s="54">
        <v>0</v>
      </c>
      <c r="AF30" s="54">
        <v>0</v>
      </c>
      <c r="AG30" s="54">
        <v>0</v>
      </c>
      <c r="AH30" s="54">
        <v>0</v>
      </c>
      <c r="AI30" s="54">
        <v>0</v>
      </c>
      <c r="AJ30" s="54">
        <v>0</v>
      </c>
      <c r="AK30" s="54">
        <v>0</v>
      </c>
      <c r="AL30" s="54">
        <v>0</v>
      </c>
      <c r="AM30" s="54">
        <v>0</v>
      </c>
      <c r="AN30" s="54">
        <v>0</v>
      </c>
      <c r="AO30" s="54">
        <v>0</v>
      </c>
      <c r="AP30" s="54">
        <v>0</v>
      </c>
      <c r="AQ30" s="54">
        <v>0</v>
      </c>
      <c r="AR30" s="54">
        <v>0</v>
      </c>
      <c r="AS30" s="54">
        <v>0</v>
      </c>
      <c r="AT30" s="54">
        <v>0</v>
      </c>
      <c r="AU30" s="54">
        <f t="shared" si="4"/>
        <v>0</v>
      </c>
      <c r="AV30" s="54">
        <f t="shared" si="5"/>
        <v>0</v>
      </c>
      <c r="AW30" s="54">
        <f t="shared" si="6"/>
        <v>0</v>
      </c>
      <c r="AX30" s="54">
        <f t="shared" si="7"/>
        <v>0</v>
      </c>
      <c r="AY30" s="54">
        <f t="shared" si="8"/>
        <v>0</v>
      </c>
      <c r="AZ30" s="54">
        <f t="shared" si="9"/>
        <v>0</v>
      </c>
      <c r="BA30" s="54">
        <f t="shared" si="10"/>
        <v>0</v>
      </c>
      <c r="BL30" s="79"/>
    </row>
    <row r="31" spans="1:64" ht="31.5" x14ac:dyDescent="0.25">
      <c r="A31" s="72" t="s">
        <v>38</v>
      </c>
      <c r="B31" s="32" t="s">
        <v>39</v>
      </c>
      <c r="C31" s="74" t="s">
        <v>117</v>
      </c>
      <c r="D31" s="54" t="s">
        <v>118</v>
      </c>
      <c r="E31" s="54">
        <v>0</v>
      </c>
      <c r="F31" s="54">
        <v>0</v>
      </c>
      <c r="G31" s="54">
        <v>0</v>
      </c>
      <c r="H31" s="54">
        <v>0</v>
      </c>
      <c r="I31" s="54">
        <v>0</v>
      </c>
      <c r="J31" s="54">
        <v>0</v>
      </c>
      <c r="K31" s="54">
        <v>0</v>
      </c>
      <c r="L31" s="54">
        <v>0</v>
      </c>
      <c r="M31" s="54">
        <v>0</v>
      </c>
      <c r="N31" s="54">
        <v>0</v>
      </c>
      <c r="O31" s="54">
        <v>0</v>
      </c>
      <c r="P31" s="54">
        <v>0</v>
      </c>
      <c r="Q31" s="54">
        <v>0</v>
      </c>
      <c r="R31" s="54">
        <v>0</v>
      </c>
      <c r="S31" s="54">
        <v>0</v>
      </c>
      <c r="T31" s="54">
        <v>0</v>
      </c>
      <c r="U31" s="54">
        <v>0</v>
      </c>
      <c r="V31" s="54">
        <v>0</v>
      </c>
      <c r="W31" s="54">
        <v>0</v>
      </c>
      <c r="X31" s="54">
        <v>0</v>
      </c>
      <c r="Y31" s="54">
        <v>0</v>
      </c>
      <c r="Z31" s="54">
        <v>0</v>
      </c>
      <c r="AA31" s="54">
        <v>0</v>
      </c>
      <c r="AB31" s="54">
        <v>0</v>
      </c>
      <c r="AC31" s="54">
        <v>0</v>
      </c>
      <c r="AD31" s="54">
        <v>0</v>
      </c>
      <c r="AE31" s="54">
        <v>0</v>
      </c>
      <c r="AF31" s="54">
        <v>0</v>
      </c>
      <c r="AG31" s="54">
        <v>0</v>
      </c>
      <c r="AH31" s="54">
        <v>0</v>
      </c>
      <c r="AI31" s="54">
        <v>0</v>
      </c>
      <c r="AJ31" s="54">
        <v>0</v>
      </c>
      <c r="AK31" s="54">
        <v>0</v>
      </c>
      <c r="AL31" s="54">
        <v>0</v>
      </c>
      <c r="AM31" s="54">
        <v>0</v>
      </c>
      <c r="AN31" s="54">
        <v>0</v>
      </c>
      <c r="AO31" s="54">
        <v>0</v>
      </c>
      <c r="AP31" s="54">
        <v>0</v>
      </c>
      <c r="AQ31" s="54">
        <v>0</v>
      </c>
      <c r="AR31" s="54">
        <v>0</v>
      </c>
      <c r="AS31" s="54">
        <v>0</v>
      </c>
      <c r="AT31" s="54">
        <v>0</v>
      </c>
      <c r="AU31" s="54">
        <f t="shared" si="4"/>
        <v>0</v>
      </c>
      <c r="AV31" s="54">
        <f t="shared" si="5"/>
        <v>0</v>
      </c>
      <c r="AW31" s="54">
        <f t="shared" si="6"/>
        <v>0</v>
      </c>
      <c r="AX31" s="54">
        <f t="shared" si="7"/>
        <v>0</v>
      </c>
      <c r="AY31" s="54">
        <f t="shared" si="8"/>
        <v>0</v>
      </c>
      <c r="AZ31" s="54">
        <f t="shared" si="9"/>
        <v>0</v>
      </c>
      <c r="BA31" s="54">
        <f t="shared" si="10"/>
        <v>0</v>
      </c>
      <c r="BL31" s="79"/>
    </row>
    <row r="32" spans="1:64" ht="47.25" x14ac:dyDescent="0.25">
      <c r="A32" s="72" t="s">
        <v>40</v>
      </c>
      <c r="B32" s="32" t="s">
        <v>41</v>
      </c>
      <c r="C32" s="74" t="s">
        <v>117</v>
      </c>
      <c r="D32" s="54" t="s">
        <v>118</v>
      </c>
      <c r="E32" s="54">
        <v>0</v>
      </c>
      <c r="F32" s="54">
        <v>0</v>
      </c>
      <c r="G32" s="54">
        <v>0</v>
      </c>
      <c r="H32" s="54">
        <v>0</v>
      </c>
      <c r="I32" s="54">
        <v>0</v>
      </c>
      <c r="J32" s="54">
        <v>0</v>
      </c>
      <c r="K32" s="54">
        <v>0</v>
      </c>
      <c r="L32" s="54">
        <v>0</v>
      </c>
      <c r="M32" s="54">
        <v>0</v>
      </c>
      <c r="N32" s="54">
        <v>0</v>
      </c>
      <c r="O32" s="54">
        <v>0</v>
      </c>
      <c r="P32" s="54">
        <v>0</v>
      </c>
      <c r="Q32" s="54">
        <v>0</v>
      </c>
      <c r="R32" s="54">
        <v>0</v>
      </c>
      <c r="S32" s="54">
        <v>0</v>
      </c>
      <c r="T32" s="54">
        <v>0</v>
      </c>
      <c r="U32" s="54">
        <v>0</v>
      </c>
      <c r="V32" s="54">
        <v>0</v>
      </c>
      <c r="W32" s="54">
        <v>0</v>
      </c>
      <c r="X32" s="54">
        <v>0</v>
      </c>
      <c r="Y32" s="54">
        <v>0</v>
      </c>
      <c r="Z32" s="54">
        <v>0</v>
      </c>
      <c r="AA32" s="54">
        <v>0</v>
      </c>
      <c r="AB32" s="54">
        <v>0</v>
      </c>
      <c r="AC32" s="54">
        <v>0</v>
      </c>
      <c r="AD32" s="54">
        <v>0</v>
      </c>
      <c r="AE32" s="54">
        <v>0</v>
      </c>
      <c r="AF32" s="54">
        <v>0</v>
      </c>
      <c r="AG32" s="54">
        <v>0</v>
      </c>
      <c r="AH32" s="54">
        <v>0</v>
      </c>
      <c r="AI32" s="54">
        <v>0</v>
      </c>
      <c r="AJ32" s="54">
        <v>0</v>
      </c>
      <c r="AK32" s="54">
        <v>0</v>
      </c>
      <c r="AL32" s="54">
        <v>0</v>
      </c>
      <c r="AM32" s="54">
        <v>0</v>
      </c>
      <c r="AN32" s="54">
        <v>0</v>
      </c>
      <c r="AO32" s="54">
        <v>0</v>
      </c>
      <c r="AP32" s="54">
        <v>0</v>
      </c>
      <c r="AQ32" s="54">
        <v>0</v>
      </c>
      <c r="AR32" s="54">
        <v>0</v>
      </c>
      <c r="AS32" s="54">
        <v>0</v>
      </c>
      <c r="AT32" s="54">
        <v>0</v>
      </c>
      <c r="AU32" s="54">
        <f t="shared" si="4"/>
        <v>0</v>
      </c>
      <c r="AV32" s="54">
        <f t="shared" si="5"/>
        <v>0</v>
      </c>
      <c r="AW32" s="54">
        <f t="shared" si="6"/>
        <v>0</v>
      </c>
      <c r="AX32" s="54">
        <f t="shared" si="7"/>
        <v>0</v>
      </c>
      <c r="AY32" s="54">
        <f t="shared" si="8"/>
        <v>0</v>
      </c>
      <c r="AZ32" s="54">
        <f t="shared" si="9"/>
        <v>0</v>
      </c>
      <c r="BA32" s="54">
        <f t="shared" si="10"/>
        <v>0</v>
      </c>
      <c r="BL32" s="79"/>
    </row>
    <row r="33" spans="1:64" ht="47.25" x14ac:dyDescent="0.25">
      <c r="A33" s="72" t="s">
        <v>42</v>
      </c>
      <c r="B33" s="32" t="s">
        <v>43</v>
      </c>
      <c r="C33" s="74" t="s">
        <v>117</v>
      </c>
      <c r="D33" s="54" t="s">
        <v>118</v>
      </c>
      <c r="E33" s="54">
        <v>0</v>
      </c>
      <c r="F33" s="54">
        <v>0</v>
      </c>
      <c r="G33" s="54">
        <v>0</v>
      </c>
      <c r="H33" s="54">
        <v>0</v>
      </c>
      <c r="I33" s="54">
        <v>0</v>
      </c>
      <c r="J33" s="54">
        <v>0</v>
      </c>
      <c r="K33" s="54">
        <v>0</v>
      </c>
      <c r="L33" s="54">
        <v>0</v>
      </c>
      <c r="M33" s="54">
        <v>0</v>
      </c>
      <c r="N33" s="54">
        <v>0</v>
      </c>
      <c r="O33" s="54">
        <v>0</v>
      </c>
      <c r="P33" s="54">
        <v>0</v>
      </c>
      <c r="Q33" s="54">
        <v>0</v>
      </c>
      <c r="R33" s="54">
        <v>0</v>
      </c>
      <c r="S33" s="54">
        <v>0</v>
      </c>
      <c r="T33" s="54">
        <v>0</v>
      </c>
      <c r="U33" s="54">
        <v>0</v>
      </c>
      <c r="V33" s="54">
        <v>0</v>
      </c>
      <c r="W33" s="54">
        <v>0</v>
      </c>
      <c r="X33" s="54">
        <v>0</v>
      </c>
      <c r="Y33" s="54">
        <v>0</v>
      </c>
      <c r="Z33" s="54">
        <v>0</v>
      </c>
      <c r="AA33" s="54">
        <v>0</v>
      </c>
      <c r="AB33" s="54">
        <v>0</v>
      </c>
      <c r="AC33" s="54">
        <v>0</v>
      </c>
      <c r="AD33" s="54">
        <v>0</v>
      </c>
      <c r="AE33" s="54">
        <v>0</v>
      </c>
      <c r="AF33" s="54">
        <v>0</v>
      </c>
      <c r="AG33" s="54">
        <v>0</v>
      </c>
      <c r="AH33" s="54">
        <v>0</v>
      </c>
      <c r="AI33" s="54">
        <v>0</v>
      </c>
      <c r="AJ33" s="54">
        <v>0</v>
      </c>
      <c r="AK33" s="54">
        <v>0</v>
      </c>
      <c r="AL33" s="54">
        <v>0</v>
      </c>
      <c r="AM33" s="54">
        <v>0</v>
      </c>
      <c r="AN33" s="54">
        <v>0</v>
      </c>
      <c r="AO33" s="54">
        <v>0</v>
      </c>
      <c r="AP33" s="54">
        <v>0</v>
      </c>
      <c r="AQ33" s="54">
        <v>0</v>
      </c>
      <c r="AR33" s="54">
        <v>0</v>
      </c>
      <c r="AS33" s="54">
        <v>0</v>
      </c>
      <c r="AT33" s="54">
        <v>0</v>
      </c>
      <c r="AU33" s="54">
        <f t="shared" si="4"/>
        <v>0</v>
      </c>
      <c r="AV33" s="54">
        <f t="shared" si="5"/>
        <v>0</v>
      </c>
      <c r="AW33" s="54">
        <f t="shared" si="6"/>
        <v>0</v>
      </c>
      <c r="AX33" s="54">
        <f t="shared" si="7"/>
        <v>0</v>
      </c>
      <c r="AY33" s="54">
        <f t="shared" si="8"/>
        <v>0</v>
      </c>
      <c r="AZ33" s="54">
        <f t="shared" si="9"/>
        <v>0</v>
      </c>
      <c r="BA33" s="54">
        <f t="shared" si="10"/>
        <v>0</v>
      </c>
      <c r="BL33" s="79"/>
    </row>
    <row r="34" spans="1:64" ht="31.5" x14ac:dyDescent="0.25">
      <c r="A34" s="72" t="s">
        <v>44</v>
      </c>
      <c r="B34" s="32" t="s">
        <v>45</v>
      </c>
      <c r="C34" s="74" t="s">
        <v>117</v>
      </c>
      <c r="D34" s="54" t="s">
        <v>118</v>
      </c>
      <c r="E34" s="54">
        <v>0</v>
      </c>
      <c r="F34" s="54">
        <v>0</v>
      </c>
      <c r="G34" s="54">
        <v>0</v>
      </c>
      <c r="H34" s="54">
        <v>0</v>
      </c>
      <c r="I34" s="54">
        <v>0</v>
      </c>
      <c r="J34" s="54">
        <v>0</v>
      </c>
      <c r="K34" s="54">
        <v>0</v>
      </c>
      <c r="L34" s="54">
        <v>0</v>
      </c>
      <c r="M34" s="54">
        <v>0</v>
      </c>
      <c r="N34" s="54">
        <v>0</v>
      </c>
      <c r="O34" s="54">
        <v>0</v>
      </c>
      <c r="P34" s="54">
        <v>0</v>
      </c>
      <c r="Q34" s="54">
        <v>0</v>
      </c>
      <c r="R34" s="54">
        <v>0</v>
      </c>
      <c r="S34" s="54">
        <v>0</v>
      </c>
      <c r="T34" s="54">
        <v>0</v>
      </c>
      <c r="U34" s="54">
        <v>0</v>
      </c>
      <c r="V34" s="54">
        <v>0</v>
      </c>
      <c r="W34" s="54">
        <v>0</v>
      </c>
      <c r="X34" s="54">
        <v>0</v>
      </c>
      <c r="Y34" s="54">
        <v>0</v>
      </c>
      <c r="Z34" s="54">
        <v>0</v>
      </c>
      <c r="AA34" s="54">
        <v>0</v>
      </c>
      <c r="AB34" s="54">
        <v>0</v>
      </c>
      <c r="AC34" s="54">
        <v>0</v>
      </c>
      <c r="AD34" s="54">
        <v>0</v>
      </c>
      <c r="AE34" s="54">
        <v>0</v>
      </c>
      <c r="AF34" s="54">
        <v>0</v>
      </c>
      <c r="AG34" s="54">
        <v>0</v>
      </c>
      <c r="AH34" s="54">
        <v>0</v>
      </c>
      <c r="AI34" s="54">
        <v>0</v>
      </c>
      <c r="AJ34" s="54">
        <v>0</v>
      </c>
      <c r="AK34" s="54">
        <v>0</v>
      </c>
      <c r="AL34" s="54">
        <v>0</v>
      </c>
      <c r="AM34" s="54">
        <v>0</v>
      </c>
      <c r="AN34" s="54">
        <v>0</v>
      </c>
      <c r="AO34" s="54">
        <v>0</v>
      </c>
      <c r="AP34" s="54">
        <v>0</v>
      </c>
      <c r="AQ34" s="54">
        <v>0</v>
      </c>
      <c r="AR34" s="54">
        <v>0</v>
      </c>
      <c r="AS34" s="54">
        <v>0</v>
      </c>
      <c r="AT34" s="54">
        <v>0</v>
      </c>
      <c r="AU34" s="54">
        <f t="shared" si="4"/>
        <v>0</v>
      </c>
      <c r="AV34" s="54">
        <f t="shared" si="5"/>
        <v>0</v>
      </c>
      <c r="AW34" s="54">
        <f t="shared" si="6"/>
        <v>0</v>
      </c>
      <c r="AX34" s="54">
        <f t="shared" si="7"/>
        <v>0</v>
      </c>
      <c r="AY34" s="54">
        <f t="shared" si="8"/>
        <v>0</v>
      </c>
      <c r="AZ34" s="54">
        <f t="shared" si="9"/>
        <v>0</v>
      </c>
      <c r="BA34" s="54">
        <f t="shared" si="10"/>
        <v>0</v>
      </c>
      <c r="BL34" s="79"/>
    </row>
    <row r="35" spans="1:64" ht="31.5" x14ac:dyDescent="0.25">
      <c r="A35" s="72" t="s">
        <v>46</v>
      </c>
      <c r="B35" s="32" t="s">
        <v>47</v>
      </c>
      <c r="C35" s="74" t="s">
        <v>117</v>
      </c>
      <c r="D35" s="54" t="s">
        <v>118</v>
      </c>
      <c r="E35" s="54">
        <v>0</v>
      </c>
      <c r="F35" s="54">
        <v>0</v>
      </c>
      <c r="G35" s="54">
        <v>0</v>
      </c>
      <c r="H35" s="54">
        <v>0</v>
      </c>
      <c r="I35" s="54">
        <v>0</v>
      </c>
      <c r="J35" s="54">
        <v>0</v>
      </c>
      <c r="K35" s="54">
        <v>0</v>
      </c>
      <c r="L35" s="54">
        <v>0</v>
      </c>
      <c r="M35" s="54">
        <v>0</v>
      </c>
      <c r="N35" s="54">
        <v>0</v>
      </c>
      <c r="O35" s="54">
        <v>0</v>
      </c>
      <c r="P35" s="54">
        <v>0</v>
      </c>
      <c r="Q35" s="54">
        <v>0</v>
      </c>
      <c r="R35" s="54">
        <v>0</v>
      </c>
      <c r="S35" s="54">
        <v>0</v>
      </c>
      <c r="T35" s="54">
        <v>0</v>
      </c>
      <c r="U35" s="54">
        <v>0</v>
      </c>
      <c r="V35" s="54">
        <v>0</v>
      </c>
      <c r="W35" s="54">
        <v>0</v>
      </c>
      <c r="X35" s="54">
        <v>0</v>
      </c>
      <c r="Y35" s="54">
        <v>0</v>
      </c>
      <c r="Z35" s="54">
        <v>0</v>
      </c>
      <c r="AA35" s="54">
        <v>0</v>
      </c>
      <c r="AB35" s="54">
        <v>0</v>
      </c>
      <c r="AC35" s="54">
        <v>0</v>
      </c>
      <c r="AD35" s="54">
        <v>0</v>
      </c>
      <c r="AE35" s="54">
        <v>0</v>
      </c>
      <c r="AF35" s="54">
        <v>0</v>
      </c>
      <c r="AG35" s="54">
        <v>0</v>
      </c>
      <c r="AH35" s="54">
        <v>0</v>
      </c>
      <c r="AI35" s="54">
        <v>0</v>
      </c>
      <c r="AJ35" s="54">
        <v>0</v>
      </c>
      <c r="AK35" s="54">
        <v>0</v>
      </c>
      <c r="AL35" s="54">
        <v>0</v>
      </c>
      <c r="AM35" s="54">
        <v>0</v>
      </c>
      <c r="AN35" s="54">
        <v>0</v>
      </c>
      <c r="AO35" s="54">
        <v>0</v>
      </c>
      <c r="AP35" s="54">
        <v>0</v>
      </c>
      <c r="AQ35" s="54">
        <v>0</v>
      </c>
      <c r="AR35" s="54">
        <v>0</v>
      </c>
      <c r="AS35" s="54">
        <v>0</v>
      </c>
      <c r="AT35" s="54">
        <v>0</v>
      </c>
      <c r="AU35" s="54">
        <f t="shared" si="4"/>
        <v>0</v>
      </c>
      <c r="AV35" s="54">
        <f t="shared" si="5"/>
        <v>0</v>
      </c>
      <c r="AW35" s="54">
        <f t="shared" si="6"/>
        <v>0</v>
      </c>
      <c r="AX35" s="54">
        <f t="shared" si="7"/>
        <v>0</v>
      </c>
      <c r="AY35" s="54">
        <f t="shared" si="8"/>
        <v>0</v>
      </c>
      <c r="AZ35" s="54">
        <f t="shared" si="9"/>
        <v>0</v>
      </c>
      <c r="BA35" s="54">
        <f t="shared" si="10"/>
        <v>0</v>
      </c>
      <c r="BL35" s="79"/>
    </row>
    <row r="36" spans="1:64" ht="47.25" x14ac:dyDescent="0.25">
      <c r="A36" s="72" t="s">
        <v>48</v>
      </c>
      <c r="B36" s="32" t="s">
        <v>49</v>
      </c>
      <c r="C36" s="74" t="s">
        <v>117</v>
      </c>
      <c r="D36" s="54" t="s">
        <v>118</v>
      </c>
      <c r="E36" s="54">
        <v>0</v>
      </c>
      <c r="F36" s="54">
        <v>0</v>
      </c>
      <c r="G36" s="54">
        <v>0</v>
      </c>
      <c r="H36" s="54">
        <v>0</v>
      </c>
      <c r="I36" s="54">
        <v>0</v>
      </c>
      <c r="J36" s="54">
        <v>0</v>
      </c>
      <c r="K36" s="54">
        <v>0</v>
      </c>
      <c r="L36" s="54">
        <v>0</v>
      </c>
      <c r="M36" s="54">
        <v>0</v>
      </c>
      <c r="N36" s="54">
        <v>0</v>
      </c>
      <c r="O36" s="54">
        <v>0</v>
      </c>
      <c r="P36" s="54">
        <v>0</v>
      </c>
      <c r="Q36" s="54">
        <v>0</v>
      </c>
      <c r="R36" s="54">
        <v>0</v>
      </c>
      <c r="S36" s="54">
        <v>0</v>
      </c>
      <c r="T36" s="54">
        <v>0</v>
      </c>
      <c r="U36" s="54">
        <v>0</v>
      </c>
      <c r="V36" s="54">
        <v>0</v>
      </c>
      <c r="W36" s="54">
        <v>0</v>
      </c>
      <c r="X36" s="54">
        <v>0</v>
      </c>
      <c r="Y36" s="54">
        <v>0</v>
      </c>
      <c r="Z36" s="54">
        <v>0</v>
      </c>
      <c r="AA36" s="54">
        <v>0</v>
      </c>
      <c r="AB36" s="54">
        <v>0</v>
      </c>
      <c r="AC36" s="54">
        <v>0</v>
      </c>
      <c r="AD36" s="54">
        <v>0</v>
      </c>
      <c r="AE36" s="54">
        <v>0</v>
      </c>
      <c r="AF36" s="54">
        <v>0</v>
      </c>
      <c r="AG36" s="54">
        <v>0</v>
      </c>
      <c r="AH36" s="54">
        <v>0</v>
      </c>
      <c r="AI36" s="54">
        <v>0</v>
      </c>
      <c r="AJ36" s="54">
        <v>0</v>
      </c>
      <c r="AK36" s="54">
        <v>0</v>
      </c>
      <c r="AL36" s="54">
        <v>0</v>
      </c>
      <c r="AM36" s="54">
        <v>0</v>
      </c>
      <c r="AN36" s="54">
        <v>0</v>
      </c>
      <c r="AO36" s="54">
        <v>0</v>
      </c>
      <c r="AP36" s="54">
        <v>0</v>
      </c>
      <c r="AQ36" s="54">
        <v>0</v>
      </c>
      <c r="AR36" s="54">
        <v>0</v>
      </c>
      <c r="AS36" s="54">
        <v>0</v>
      </c>
      <c r="AT36" s="54">
        <v>0</v>
      </c>
      <c r="AU36" s="54">
        <f t="shared" si="4"/>
        <v>0</v>
      </c>
      <c r="AV36" s="54">
        <f t="shared" si="5"/>
        <v>0</v>
      </c>
      <c r="AW36" s="54">
        <f t="shared" si="6"/>
        <v>0</v>
      </c>
      <c r="AX36" s="54">
        <f t="shared" si="7"/>
        <v>0</v>
      </c>
      <c r="AY36" s="54">
        <f t="shared" si="8"/>
        <v>0</v>
      </c>
      <c r="AZ36" s="54">
        <f t="shared" si="9"/>
        <v>0</v>
      </c>
      <c r="BA36" s="54">
        <f t="shared" si="10"/>
        <v>0</v>
      </c>
      <c r="BL36" s="79"/>
    </row>
    <row r="37" spans="1:64" ht="31.5" x14ac:dyDescent="0.25">
      <c r="A37" s="72" t="s">
        <v>50</v>
      </c>
      <c r="B37" s="32" t="s">
        <v>51</v>
      </c>
      <c r="C37" s="74" t="s">
        <v>117</v>
      </c>
      <c r="D37" s="54" t="s">
        <v>118</v>
      </c>
      <c r="E37" s="54">
        <v>0</v>
      </c>
      <c r="F37" s="54">
        <v>0</v>
      </c>
      <c r="G37" s="54">
        <v>0</v>
      </c>
      <c r="H37" s="54">
        <v>0</v>
      </c>
      <c r="I37" s="54">
        <v>0</v>
      </c>
      <c r="J37" s="54">
        <v>0</v>
      </c>
      <c r="K37" s="54">
        <v>0</v>
      </c>
      <c r="L37" s="54">
        <v>0</v>
      </c>
      <c r="M37" s="54">
        <v>0</v>
      </c>
      <c r="N37" s="54">
        <v>0</v>
      </c>
      <c r="O37" s="54">
        <v>0</v>
      </c>
      <c r="P37" s="54">
        <v>0</v>
      </c>
      <c r="Q37" s="54">
        <v>0</v>
      </c>
      <c r="R37" s="54">
        <v>0</v>
      </c>
      <c r="S37" s="54">
        <v>0</v>
      </c>
      <c r="T37" s="54">
        <v>0</v>
      </c>
      <c r="U37" s="54">
        <v>0</v>
      </c>
      <c r="V37" s="54">
        <v>0</v>
      </c>
      <c r="W37" s="54">
        <v>0</v>
      </c>
      <c r="X37" s="54">
        <v>0</v>
      </c>
      <c r="Y37" s="54">
        <v>0</v>
      </c>
      <c r="Z37" s="54">
        <v>0</v>
      </c>
      <c r="AA37" s="54">
        <v>0</v>
      </c>
      <c r="AB37" s="54">
        <v>0</v>
      </c>
      <c r="AC37" s="54">
        <v>0</v>
      </c>
      <c r="AD37" s="54">
        <v>0</v>
      </c>
      <c r="AE37" s="54">
        <v>0</v>
      </c>
      <c r="AF37" s="54">
        <v>0</v>
      </c>
      <c r="AG37" s="54">
        <v>0</v>
      </c>
      <c r="AH37" s="54">
        <v>0</v>
      </c>
      <c r="AI37" s="54">
        <v>0</v>
      </c>
      <c r="AJ37" s="54">
        <v>0</v>
      </c>
      <c r="AK37" s="54">
        <v>0</v>
      </c>
      <c r="AL37" s="54">
        <v>0</v>
      </c>
      <c r="AM37" s="54">
        <v>0</v>
      </c>
      <c r="AN37" s="54">
        <v>0</v>
      </c>
      <c r="AO37" s="54">
        <v>0</v>
      </c>
      <c r="AP37" s="54">
        <v>0</v>
      </c>
      <c r="AQ37" s="54">
        <v>0</v>
      </c>
      <c r="AR37" s="54">
        <v>0</v>
      </c>
      <c r="AS37" s="54">
        <v>0</v>
      </c>
      <c r="AT37" s="54">
        <v>0</v>
      </c>
      <c r="AU37" s="54">
        <f t="shared" si="4"/>
        <v>0</v>
      </c>
      <c r="AV37" s="54">
        <f t="shared" si="5"/>
        <v>0</v>
      </c>
      <c r="AW37" s="54">
        <f t="shared" si="6"/>
        <v>0</v>
      </c>
      <c r="AX37" s="54">
        <f t="shared" si="7"/>
        <v>0</v>
      </c>
      <c r="AY37" s="54">
        <f t="shared" si="8"/>
        <v>0</v>
      </c>
      <c r="AZ37" s="54">
        <f t="shared" si="9"/>
        <v>0</v>
      </c>
      <c r="BA37" s="54">
        <f t="shared" si="10"/>
        <v>0</v>
      </c>
      <c r="BL37" s="79"/>
    </row>
    <row r="38" spans="1:64" ht="31.5" x14ac:dyDescent="0.25">
      <c r="A38" s="72" t="s">
        <v>52</v>
      </c>
      <c r="B38" s="32" t="s">
        <v>53</v>
      </c>
      <c r="C38" s="74" t="s">
        <v>117</v>
      </c>
      <c r="D38" s="54" t="s">
        <v>118</v>
      </c>
      <c r="E38" s="54">
        <v>0</v>
      </c>
      <c r="F38" s="54">
        <v>0</v>
      </c>
      <c r="G38" s="54">
        <v>0</v>
      </c>
      <c r="H38" s="54">
        <v>0</v>
      </c>
      <c r="I38" s="54">
        <v>0</v>
      </c>
      <c r="J38" s="54">
        <v>0</v>
      </c>
      <c r="K38" s="54">
        <v>0</v>
      </c>
      <c r="L38" s="54">
        <v>0</v>
      </c>
      <c r="M38" s="54">
        <v>0</v>
      </c>
      <c r="N38" s="54">
        <v>0</v>
      </c>
      <c r="O38" s="54">
        <v>0</v>
      </c>
      <c r="P38" s="54">
        <v>0</v>
      </c>
      <c r="Q38" s="54">
        <v>0</v>
      </c>
      <c r="R38" s="54">
        <v>0</v>
      </c>
      <c r="S38" s="54">
        <v>0</v>
      </c>
      <c r="T38" s="54">
        <v>0</v>
      </c>
      <c r="U38" s="54">
        <v>0</v>
      </c>
      <c r="V38" s="54">
        <v>0</v>
      </c>
      <c r="W38" s="54">
        <v>0</v>
      </c>
      <c r="X38" s="54">
        <v>0</v>
      </c>
      <c r="Y38" s="54">
        <v>0</v>
      </c>
      <c r="Z38" s="54">
        <v>0</v>
      </c>
      <c r="AA38" s="54">
        <v>0</v>
      </c>
      <c r="AB38" s="54">
        <v>0</v>
      </c>
      <c r="AC38" s="54">
        <v>0</v>
      </c>
      <c r="AD38" s="54">
        <v>0</v>
      </c>
      <c r="AE38" s="54">
        <v>0</v>
      </c>
      <c r="AF38" s="54">
        <v>0</v>
      </c>
      <c r="AG38" s="54">
        <v>0</v>
      </c>
      <c r="AH38" s="54">
        <v>0</v>
      </c>
      <c r="AI38" s="54">
        <v>0</v>
      </c>
      <c r="AJ38" s="54">
        <v>0</v>
      </c>
      <c r="AK38" s="54">
        <v>0</v>
      </c>
      <c r="AL38" s="54">
        <v>0</v>
      </c>
      <c r="AM38" s="54">
        <v>0</v>
      </c>
      <c r="AN38" s="54">
        <v>0</v>
      </c>
      <c r="AO38" s="54">
        <v>0</v>
      </c>
      <c r="AP38" s="54">
        <v>0</v>
      </c>
      <c r="AQ38" s="54">
        <v>0</v>
      </c>
      <c r="AR38" s="54">
        <v>0</v>
      </c>
      <c r="AS38" s="54">
        <v>0</v>
      </c>
      <c r="AT38" s="54">
        <v>0</v>
      </c>
      <c r="AU38" s="54">
        <f t="shared" si="4"/>
        <v>0</v>
      </c>
      <c r="AV38" s="54">
        <f t="shared" si="5"/>
        <v>0</v>
      </c>
      <c r="AW38" s="54">
        <f t="shared" si="6"/>
        <v>0</v>
      </c>
      <c r="AX38" s="54">
        <f t="shared" si="7"/>
        <v>0</v>
      </c>
      <c r="AY38" s="54">
        <f t="shared" si="8"/>
        <v>0</v>
      </c>
      <c r="AZ38" s="54">
        <f t="shared" si="9"/>
        <v>0</v>
      </c>
      <c r="BA38" s="54">
        <f t="shared" si="10"/>
        <v>0</v>
      </c>
      <c r="BL38" s="79"/>
    </row>
    <row r="39" spans="1:64" ht="31.5" x14ac:dyDescent="0.25">
      <c r="A39" s="72" t="s">
        <v>54</v>
      </c>
      <c r="B39" s="32" t="s">
        <v>55</v>
      </c>
      <c r="C39" s="74" t="s">
        <v>117</v>
      </c>
      <c r="D39" s="54" t="s">
        <v>118</v>
      </c>
      <c r="E39" s="54">
        <v>0</v>
      </c>
      <c r="F39" s="54">
        <v>0</v>
      </c>
      <c r="G39" s="54">
        <v>0</v>
      </c>
      <c r="H39" s="54">
        <v>0</v>
      </c>
      <c r="I39" s="54">
        <v>0</v>
      </c>
      <c r="J39" s="54">
        <v>0</v>
      </c>
      <c r="K39" s="54">
        <v>0</v>
      </c>
      <c r="L39" s="54">
        <v>0</v>
      </c>
      <c r="M39" s="54">
        <v>0</v>
      </c>
      <c r="N39" s="54">
        <v>0</v>
      </c>
      <c r="O39" s="54">
        <v>0</v>
      </c>
      <c r="P39" s="54">
        <v>0</v>
      </c>
      <c r="Q39" s="54">
        <v>0</v>
      </c>
      <c r="R39" s="54">
        <v>0</v>
      </c>
      <c r="S39" s="54">
        <v>0</v>
      </c>
      <c r="T39" s="54">
        <v>0</v>
      </c>
      <c r="U39" s="54">
        <v>0</v>
      </c>
      <c r="V39" s="54">
        <v>0</v>
      </c>
      <c r="W39" s="54">
        <v>0</v>
      </c>
      <c r="X39" s="54">
        <v>0</v>
      </c>
      <c r="Y39" s="54">
        <v>0</v>
      </c>
      <c r="Z39" s="54">
        <v>0</v>
      </c>
      <c r="AA39" s="54">
        <v>0</v>
      </c>
      <c r="AB39" s="54">
        <v>0</v>
      </c>
      <c r="AC39" s="54">
        <v>0</v>
      </c>
      <c r="AD39" s="54">
        <v>0</v>
      </c>
      <c r="AE39" s="54">
        <v>0</v>
      </c>
      <c r="AF39" s="54">
        <v>0</v>
      </c>
      <c r="AG39" s="54">
        <v>0</v>
      </c>
      <c r="AH39" s="54">
        <v>0</v>
      </c>
      <c r="AI39" s="54">
        <v>0</v>
      </c>
      <c r="AJ39" s="54">
        <v>0</v>
      </c>
      <c r="AK39" s="54">
        <v>0</v>
      </c>
      <c r="AL39" s="54">
        <v>0</v>
      </c>
      <c r="AM39" s="54">
        <v>0</v>
      </c>
      <c r="AN39" s="54">
        <v>0</v>
      </c>
      <c r="AO39" s="54">
        <v>0</v>
      </c>
      <c r="AP39" s="54">
        <v>0</v>
      </c>
      <c r="AQ39" s="54">
        <v>0</v>
      </c>
      <c r="AR39" s="54">
        <v>0</v>
      </c>
      <c r="AS39" s="54">
        <v>0</v>
      </c>
      <c r="AT39" s="54">
        <v>0</v>
      </c>
      <c r="AU39" s="54">
        <f t="shared" si="4"/>
        <v>0</v>
      </c>
      <c r="AV39" s="54">
        <f t="shared" si="5"/>
        <v>0</v>
      </c>
      <c r="AW39" s="54">
        <f t="shared" si="6"/>
        <v>0</v>
      </c>
      <c r="AX39" s="54">
        <f t="shared" si="7"/>
        <v>0</v>
      </c>
      <c r="AY39" s="54">
        <f t="shared" si="8"/>
        <v>0</v>
      </c>
      <c r="AZ39" s="54">
        <f t="shared" si="9"/>
        <v>0</v>
      </c>
      <c r="BA39" s="54">
        <f t="shared" si="10"/>
        <v>0</v>
      </c>
      <c r="BL39" s="79"/>
    </row>
    <row r="40" spans="1:64" ht="63.75" customHeight="1" x14ac:dyDescent="0.25">
      <c r="A40" s="72" t="s">
        <v>54</v>
      </c>
      <c r="B40" s="32" t="s">
        <v>56</v>
      </c>
      <c r="C40" s="74" t="s">
        <v>117</v>
      </c>
      <c r="D40" s="54" t="s">
        <v>118</v>
      </c>
      <c r="E40" s="54">
        <v>0</v>
      </c>
      <c r="F40" s="54">
        <v>0</v>
      </c>
      <c r="G40" s="54">
        <v>0</v>
      </c>
      <c r="H40" s="54">
        <v>0</v>
      </c>
      <c r="I40" s="54">
        <v>0</v>
      </c>
      <c r="J40" s="54">
        <v>0</v>
      </c>
      <c r="K40" s="54">
        <v>0</v>
      </c>
      <c r="L40" s="54">
        <v>0</v>
      </c>
      <c r="M40" s="54">
        <v>0</v>
      </c>
      <c r="N40" s="54">
        <v>0</v>
      </c>
      <c r="O40" s="54">
        <v>0</v>
      </c>
      <c r="P40" s="54">
        <v>0</v>
      </c>
      <c r="Q40" s="54">
        <v>0</v>
      </c>
      <c r="R40" s="54">
        <v>0</v>
      </c>
      <c r="S40" s="54">
        <v>0</v>
      </c>
      <c r="T40" s="54">
        <v>0</v>
      </c>
      <c r="U40" s="54">
        <v>0</v>
      </c>
      <c r="V40" s="54">
        <v>0</v>
      </c>
      <c r="W40" s="54">
        <v>0</v>
      </c>
      <c r="X40" s="54">
        <v>0</v>
      </c>
      <c r="Y40" s="54">
        <v>0</v>
      </c>
      <c r="Z40" s="54">
        <v>0</v>
      </c>
      <c r="AA40" s="54">
        <v>0</v>
      </c>
      <c r="AB40" s="54">
        <v>0</v>
      </c>
      <c r="AC40" s="54">
        <v>0</v>
      </c>
      <c r="AD40" s="54">
        <v>0</v>
      </c>
      <c r="AE40" s="54">
        <v>0</v>
      </c>
      <c r="AF40" s="54">
        <v>0</v>
      </c>
      <c r="AG40" s="54">
        <v>0</v>
      </c>
      <c r="AH40" s="54">
        <v>0</v>
      </c>
      <c r="AI40" s="54">
        <v>0</v>
      </c>
      <c r="AJ40" s="54">
        <v>0</v>
      </c>
      <c r="AK40" s="54">
        <v>0</v>
      </c>
      <c r="AL40" s="54">
        <v>0</v>
      </c>
      <c r="AM40" s="54">
        <v>0</v>
      </c>
      <c r="AN40" s="54">
        <v>0</v>
      </c>
      <c r="AO40" s="54">
        <v>0</v>
      </c>
      <c r="AP40" s="54">
        <v>0</v>
      </c>
      <c r="AQ40" s="54">
        <v>0</v>
      </c>
      <c r="AR40" s="54">
        <v>0</v>
      </c>
      <c r="AS40" s="54">
        <v>0</v>
      </c>
      <c r="AT40" s="54">
        <v>0</v>
      </c>
      <c r="AU40" s="54">
        <f t="shared" si="4"/>
        <v>0</v>
      </c>
      <c r="AV40" s="54">
        <f t="shared" si="5"/>
        <v>0</v>
      </c>
      <c r="AW40" s="54">
        <f t="shared" si="6"/>
        <v>0</v>
      </c>
      <c r="AX40" s="54">
        <f t="shared" si="7"/>
        <v>0</v>
      </c>
      <c r="AY40" s="54">
        <f t="shared" si="8"/>
        <v>0</v>
      </c>
      <c r="AZ40" s="54">
        <f t="shared" si="9"/>
        <v>0</v>
      </c>
      <c r="BA40" s="54">
        <f t="shared" si="10"/>
        <v>0</v>
      </c>
      <c r="BL40" s="79"/>
    </row>
    <row r="41" spans="1:64" ht="63" x14ac:dyDescent="0.25">
      <c r="A41" s="72" t="s">
        <v>54</v>
      </c>
      <c r="B41" s="32" t="s">
        <v>57</v>
      </c>
      <c r="C41" s="74" t="s">
        <v>117</v>
      </c>
      <c r="D41" s="54" t="s">
        <v>118</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c r="AA41" s="54">
        <v>0</v>
      </c>
      <c r="AB41" s="54">
        <v>0</v>
      </c>
      <c r="AC41" s="54">
        <v>0</v>
      </c>
      <c r="AD41" s="54">
        <v>0</v>
      </c>
      <c r="AE41" s="54">
        <v>0</v>
      </c>
      <c r="AF41" s="54">
        <v>0</v>
      </c>
      <c r="AG41" s="54">
        <v>0</v>
      </c>
      <c r="AH41" s="54">
        <v>0</v>
      </c>
      <c r="AI41" s="54">
        <v>0</v>
      </c>
      <c r="AJ41" s="54">
        <v>0</v>
      </c>
      <c r="AK41" s="54">
        <v>0</v>
      </c>
      <c r="AL41" s="54">
        <v>0</v>
      </c>
      <c r="AM41" s="54">
        <v>0</v>
      </c>
      <c r="AN41" s="54">
        <v>0</v>
      </c>
      <c r="AO41" s="54">
        <v>0</v>
      </c>
      <c r="AP41" s="54">
        <v>0</v>
      </c>
      <c r="AQ41" s="54">
        <v>0</v>
      </c>
      <c r="AR41" s="54">
        <v>0</v>
      </c>
      <c r="AS41" s="54">
        <v>0</v>
      </c>
      <c r="AT41" s="54">
        <v>0</v>
      </c>
      <c r="AU41" s="54">
        <f t="shared" si="4"/>
        <v>0</v>
      </c>
      <c r="AV41" s="54">
        <f t="shared" si="5"/>
        <v>0</v>
      </c>
      <c r="AW41" s="54">
        <f t="shared" si="6"/>
        <v>0</v>
      </c>
      <c r="AX41" s="54">
        <f t="shared" si="7"/>
        <v>0</v>
      </c>
      <c r="AY41" s="54">
        <f t="shared" si="8"/>
        <v>0</v>
      </c>
      <c r="AZ41" s="54">
        <f t="shared" si="9"/>
        <v>0</v>
      </c>
      <c r="BA41" s="54">
        <f t="shared" si="10"/>
        <v>0</v>
      </c>
      <c r="BL41" s="79"/>
    </row>
    <row r="42" spans="1:64" ht="63" x14ac:dyDescent="0.25">
      <c r="A42" s="72" t="s">
        <v>54</v>
      </c>
      <c r="B42" s="32" t="s">
        <v>58</v>
      </c>
      <c r="C42" s="74" t="s">
        <v>117</v>
      </c>
      <c r="D42" s="54" t="s">
        <v>118</v>
      </c>
      <c r="E42" s="54">
        <v>0</v>
      </c>
      <c r="F42" s="54">
        <v>0</v>
      </c>
      <c r="G42" s="54">
        <v>0</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c r="AA42" s="54">
        <v>0</v>
      </c>
      <c r="AB42" s="54">
        <v>0</v>
      </c>
      <c r="AC42" s="54">
        <v>0</v>
      </c>
      <c r="AD42" s="54">
        <v>0</v>
      </c>
      <c r="AE42" s="54">
        <v>0</v>
      </c>
      <c r="AF42" s="54">
        <v>0</v>
      </c>
      <c r="AG42" s="54">
        <v>0</v>
      </c>
      <c r="AH42" s="54">
        <v>0</v>
      </c>
      <c r="AI42" s="54">
        <v>0</v>
      </c>
      <c r="AJ42" s="54">
        <v>0</v>
      </c>
      <c r="AK42" s="54">
        <v>0</v>
      </c>
      <c r="AL42" s="54">
        <v>0</v>
      </c>
      <c r="AM42" s="54">
        <v>0</v>
      </c>
      <c r="AN42" s="54">
        <v>0</v>
      </c>
      <c r="AO42" s="54">
        <v>0</v>
      </c>
      <c r="AP42" s="54">
        <v>0</v>
      </c>
      <c r="AQ42" s="54">
        <v>0</v>
      </c>
      <c r="AR42" s="54">
        <v>0</v>
      </c>
      <c r="AS42" s="54">
        <v>0</v>
      </c>
      <c r="AT42" s="54">
        <v>0</v>
      </c>
      <c r="AU42" s="54">
        <f t="shared" si="4"/>
        <v>0</v>
      </c>
      <c r="AV42" s="54">
        <f t="shared" si="5"/>
        <v>0</v>
      </c>
      <c r="AW42" s="54">
        <f t="shared" si="6"/>
        <v>0</v>
      </c>
      <c r="AX42" s="54">
        <f t="shared" si="7"/>
        <v>0</v>
      </c>
      <c r="AY42" s="54">
        <f t="shared" si="8"/>
        <v>0</v>
      </c>
      <c r="AZ42" s="54">
        <f t="shared" si="9"/>
        <v>0</v>
      </c>
      <c r="BA42" s="54">
        <f t="shared" si="10"/>
        <v>0</v>
      </c>
      <c r="BL42" s="79"/>
    </row>
    <row r="43" spans="1:64" ht="31.5" x14ac:dyDescent="0.25">
      <c r="A43" s="72" t="s">
        <v>59</v>
      </c>
      <c r="B43" s="32" t="s">
        <v>55</v>
      </c>
      <c r="C43" s="74" t="s">
        <v>117</v>
      </c>
      <c r="D43" s="54" t="s">
        <v>118</v>
      </c>
      <c r="E43" s="54">
        <v>0</v>
      </c>
      <c r="F43" s="54">
        <v>0</v>
      </c>
      <c r="G43" s="54">
        <v>0</v>
      </c>
      <c r="H43" s="54">
        <v>0</v>
      </c>
      <c r="I43" s="54">
        <v>0</v>
      </c>
      <c r="J43" s="54">
        <v>0</v>
      </c>
      <c r="K43" s="54">
        <v>0</v>
      </c>
      <c r="L43" s="54">
        <v>0</v>
      </c>
      <c r="M43" s="54">
        <v>0</v>
      </c>
      <c r="N43" s="54">
        <v>0</v>
      </c>
      <c r="O43" s="54">
        <v>0</v>
      </c>
      <c r="P43" s="54">
        <v>0</v>
      </c>
      <c r="Q43" s="54">
        <v>0</v>
      </c>
      <c r="R43" s="54">
        <v>0</v>
      </c>
      <c r="S43" s="54">
        <v>0</v>
      </c>
      <c r="T43" s="54">
        <v>0</v>
      </c>
      <c r="U43" s="54">
        <v>0</v>
      </c>
      <c r="V43" s="54">
        <v>0</v>
      </c>
      <c r="W43" s="54">
        <v>0</v>
      </c>
      <c r="X43" s="54">
        <v>0</v>
      </c>
      <c r="Y43" s="54">
        <v>0</v>
      </c>
      <c r="Z43" s="54">
        <v>0</v>
      </c>
      <c r="AA43" s="54">
        <v>0</v>
      </c>
      <c r="AB43" s="54">
        <v>0</v>
      </c>
      <c r="AC43" s="54">
        <v>0</v>
      </c>
      <c r="AD43" s="54">
        <v>0</v>
      </c>
      <c r="AE43" s="54">
        <v>0</v>
      </c>
      <c r="AF43" s="54">
        <v>0</v>
      </c>
      <c r="AG43" s="54">
        <v>0</v>
      </c>
      <c r="AH43" s="54">
        <v>0</v>
      </c>
      <c r="AI43" s="54">
        <v>0</v>
      </c>
      <c r="AJ43" s="54">
        <v>0</v>
      </c>
      <c r="AK43" s="54">
        <v>0</v>
      </c>
      <c r="AL43" s="54">
        <v>0</v>
      </c>
      <c r="AM43" s="54">
        <v>0</v>
      </c>
      <c r="AN43" s="54">
        <v>0</v>
      </c>
      <c r="AO43" s="54">
        <v>0</v>
      </c>
      <c r="AP43" s="54">
        <v>0</v>
      </c>
      <c r="AQ43" s="54">
        <v>0</v>
      </c>
      <c r="AR43" s="54">
        <v>0</v>
      </c>
      <c r="AS43" s="54">
        <v>0</v>
      </c>
      <c r="AT43" s="54">
        <v>0</v>
      </c>
      <c r="AU43" s="54">
        <f t="shared" si="4"/>
        <v>0</v>
      </c>
      <c r="AV43" s="54">
        <f t="shared" si="5"/>
        <v>0</v>
      </c>
      <c r="AW43" s="54">
        <f t="shared" si="6"/>
        <v>0</v>
      </c>
      <c r="AX43" s="54">
        <f t="shared" si="7"/>
        <v>0</v>
      </c>
      <c r="AY43" s="54">
        <f t="shared" si="8"/>
        <v>0</v>
      </c>
      <c r="AZ43" s="54">
        <f t="shared" si="9"/>
        <v>0</v>
      </c>
      <c r="BA43" s="54">
        <f t="shared" si="10"/>
        <v>0</v>
      </c>
      <c r="BL43" s="79"/>
    </row>
    <row r="44" spans="1:64" ht="63" x14ac:dyDescent="0.25">
      <c r="A44" s="72" t="s">
        <v>59</v>
      </c>
      <c r="B44" s="32" t="s">
        <v>56</v>
      </c>
      <c r="C44" s="74" t="s">
        <v>117</v>
      </c>
      <c r="D44" s="54" t="s">
        <v>118</v>
      </c>
      <c r="E44" s="54">
        <v>0</v>
      </c>
      <c r="F44" s="54">
        <v>0</v>
      </c>
      <c r="G44" s="54">
        <v>0</v>
      </c>
      <c r="H44" s="54">
        <v>0</v>
      </c>
      <c r="I44" s="54">
        <v>0</v>
      </c>
      <c r="J44" s="54">
        <v>0</v>
      </c>
      <c r="K44" s="54">
        <v>0</v>
      </c>
      <c r="L44" s="54">
        <v>0</v>
      </c>
      <c r="M44" s="54">
        <v>0</v>
      </c>
      <c r="N44" s="54">
        <v>0</v>
      </c>
      <c r="O44" s="54">
        <v>0</v>
      </c>
      <c r="P44" s="54">
        <v>0</v>
      </c>
      <c r="Q44" s="54">
        <v>0</v>
      </c>
      <c r="R44" s="54">
        <v>0</v>
      </c>
      <c r="S44" s="54">
        <v>0</v>
      </c>
      <c r="T44" s="54">
        <v>0</v>
      </c>
      <c r="U44" s="54">
        <v>0</v>
      </c>
      <c r="V44" s="54">
        <v>0</v>
      </c>
      <c r="W44" s="54">
        <v>0</v>
      </c>
      <c r="X44" s="54">
        <v>0</v>
      </c>
      <c r="Y44" s="54">
        <v>0</v>
      </c>
      <c r="Z44" s="54">
        <v>0</v>
      </c>
      <c r="AA44" s="54">
        <v>0</v>
      </c>
      <c r="AB44" s="54">
        <v>0</v>
      </c>
      <c r="AC44" s="54">
        <v>0</v>
      </c>
      <c r="AD44" s="54">
        <v>0</v>
      </c>
      <c r="AE44" s="54">
        <v>0</v>
      </c>
      <c r="AF44" s="54">
        <v>0</v>
      </c>
      <c r="AG44" s="54">
        <v>0</v>
      </c>
      <c r="AH44" s="54">
        <v>0</v>
      </c>
      <c r="AI44" s="54">
        <v>0</v>
      </c>
      <c r="AJ44" s="54">
        <v>0</v>
      </c>
      <c r="AK44" s="54">
        <v>0</v>
      </c>
      <c r="AL44" s="54">
        <v>0</v>
      </c>
      <c r="AM44" s="54">
        <v>0</v>
      </c>
      <c r="AN44" s="54">
        <v>0</v>
      </c>
      <c r="AO44" s="54">
        <v>0</v>
      </c>
      <c r="AP44" s="54">
        <v>0</v>
      </c>
      <c r="AQ44" s="54">
        <v>0</v>
      </c>
      <c r="AR44" s="54">
        <v>0</v>
      </c>
      <c r="AS44" s="54">
        <v>0</v>
      </c>
      <c r="AT44" s="54">
        <v>0</v>
      </c>
      <c r="AU44" s="54">
        <f t="shared" si="4"/>
        <v>0</v>
      </c>
      <c r="AV44" s="54">
        <f t="shared" si="5"/>
        <v>0</v>
      </c>
      <c r="AW44" s="54">
        <f t="shared" si="6"/>
        <v>0</v>
      </c>
      <c r="AX44" s="54">
        <f t="shared" si="7"/>
        <v>0</v>
      </c>
      <c r="AY44" s="54">
        <f t="shared" si="8"/>
        <v>0</v>
      </c>
      <c r="AZ44" s="54">
        <f t="shared" si="9"/>
        <v>0</v>
      </c>
      <c r="BA44" s="54">
        <f t="shared" si="10"/>
        <v>0</v>
      </c>
      <c r="BL44" s="79"/>
    </row>
    <row r="45" spans="1:64" ht="63" x14ac:dyDescent="0.25">
      <c r="A45" s="72" t="s">
        <v>59</v>
      </c>
      <c r="B45" s="32" t="s">
        <v>57</v>
      </c>
      <c r="C45" s="74" t="s">
        <v>117</v>
      </c>
      <c r="D45" s="54" t="s">
        <v>118</v>
      </c>
      <c r="E45" s="54">
        <v>0</v>
      </c>
      <c r="F45" s="54">
        <v>0</v>
      </c>
      <c r="G45" s="54">
        <v>0</v>
      </c>
      <c r="H45" s="54">
        <v>0</v>
      </c>
      <c r="I45" s="54">
        <v>0</v>
      </c>
      <c r="J45" s="54">
        <v>0</v>
      </c>
      <c r="K45" s="54">
        <v>0</v>
      </c>
      <c r="L45" s="54">
        <v>0</v>
      </c>
      <c r="M45" s="54">
        <v>0</v>
      </c>
      <c r="N45" s="54">
        <v>0</v>
      </c>
      <c r="O45" s="54">
        <v>0</v>
      </c>
      <c r="P45" s="54">
        <v>0</v>
      </c>
      <c r="Q45" s="54">
        <v>0</v>
      </c>
      <c r="R45" s="54">
        <v>0</v>
      </c>
      <c r="S45" s="54">
        <v>0</v>
      </c>
      <c r="T45" s="54">
        <v>0</v>
      </c>
      <c r="U45" s="54">
        <v>0</v>
      </c>
      <c r="V45" s="54">
        <v>0</v>
      </c>
      <c r="W45" s="54">
        <v>0</v>
      </c>
      <c r="X45" s="54">
        <v>0</v>
      </c>
      <c r="Y45" s="54">
        <v>0</v>
      </c>
      <c r="Z45" s="54">
        <v>0</v>
      </c>
      <c r="AA45" s="54">
        <v>0</v>
      </c>
      <c r="AB45" s="54">
        <v>0</v>
      </c>
      <c r="AC45" s="54">
        <v>0</v>
      </c>
      <c r="AD45" s="54">
        <v>0</v>
      </c>
      <c r="AE45" s="54">
        <v>0</v>
      </c>
      <c r="AF45" s="54">
        <v>0</v>
      </c>
      <c r="AG45" s="54">
        <v>0</v>
      </c>
      <c r="AH45" s="54">
        <v>0</v>
      </c>
      <c r="AI45" s="54">
        <v>0</v>
      </c>
      <c r="AJ45" s="54">
        <v>0</v>
      </c>
      <c r="AK45" s="54">
        <v>0</v>
      </c>
      <c r="AL45" s="54">
        <v>0</v>
      </c>
      <c r="AM45" s="54">
        <v>0</v>
      </c>
      <c r="AN45" s="54">
        <v>0</v>
      </c>
      <c r="AO45" s="54">
        <v>0</v>
      </c>
      <c r="AP45" s="54">
        <v>0</v>
      </c>
      <c r="AQ45" s="54">
        <v>0</v>
      </c>
      <c r="AR45" s="54">
        <v>0</v>
      </c>
      <c r="AS45" s="54">
        <v>0</v>
      </c>
      <c r="AT45" s="54">
        <v>0</v>
      </c>
      <c r="AU45" s="54">
        <f t="shared" si="4"/>
        <v>0</v>
      </c>
      <c r="AV45" s="54">
        <f t="shared" si="5"/>
        <v>0</v>
      </c>
      <c r="AW45" s="54">
        <f t="shared" si="6"/>
        <v>0</v>
      </c>
      <c r="AX45" s="54">
        <f t="shared" si="7"/>
        <v>0</v>
      </c>
      <c r="AY45" s="54">
        <f t="shared" si="8"/>
        <v>0</v>
      </c>
      <c r="AZ45" s="54">
        <f t="shared" si="9"/>
        <v>0</v>
      </c>
      <c r="BA45" s="54">
        <f t="shared" si="10"/>
        <v>0</v>
      </c>
      <c r="BL45" s="79"/>
    </row>
    <row r="46" spans="1:64" ht="63" x14ac:dyDescent="0.25">
      <c r="A46" s="72" t="s">
        <v>59</v>
      </c>
      <c r="B46" s="32" t="s">
        <v>60</v>
      </c>
      <c r="C46" s="74" t="s">
        <v>117</v>
      </c>
      <c r="D46" s="54" t="s">
        <v>118</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c r="AA46" s="54">
        <v>0</v>
      </c>
      <c r="AB46" s="54">
        <v>0</v>
      </c>
      <c r="AC46" s="54">
        <v>0</v>
      </c>
      <c r="AD46" s="54">
        <v>0</v>
      </c>
      <c r="AE46" s="54">
        <v>0</v>
      </c>
      <c r="AF46" s="54">
        <v>0</v>
      </c>
      <c r="AG46" s="54">
        <v>0</v>
      </c>
      <c r="AH46" s="54">
        <v>0</v>
      </c>
      <c r="AI46" s="54">
        <v>0</v>
      </c>
      <c r="AJ46" s="54">
        <v>0</v>
      </c>
      <c r="AK46" s="54">
        <v>0</v>
      </c>
      <c r="AL46" s="54">
        <v>0</v>
      </c>
      <c r="AM46" s="54">
        <v>0</v>
      </c>
      <c r="AN46" s="54">
        <v>0</v>
      </c>
      <c r="AO46" s="54">
        <v>0</v>
      </c>
      <c r="AP46" s="54">
        <v>0</v>
      </c>
      <c r="AQ46" s="54">
        <v>0</v>
      </c>
      <c r="AR46" s="54">
        <v>0</v>
      </c>
      <c r="AS46" s="54">
        <v>0</v>
      </c>
      <c r="AT46" s="54">
        <v>0</v>
      </c>
      <c r="AU46" s="54">
        <f t="shared" si="4"/>
        <v>0</v>
      </c>
      <c r="AV46" s="54">
        <f t="shared" si="5"/>
        <v>0</v>
      </c>
      <c r="AW46" s="54">
        <f t="shared" si="6"/>
        <v>0</v>
      </c>
      <c r="AX46" s="54">
        <f t="shared" si="7"/>
        <v>0</v>
      </c>
      <c r="AY46" s="54">
        <f t="shared" si="8"/>
        <v>0</v>
      </c>
      <c r="AZ46" s="54">
        <f t="shared" si="9"/>
        <v>0</v>
      </c>
      <c r="BA46" s="54">
        <f t="shared" si="10"/>
        <v>0</v>
      </c>
      <c r="BL46" s="79"/>
    </row>
    <row r="47" spans="1:64" ht="63" x14ac:dyDescent="0.25">
      <c r="A47" s="72" t="s">
        <v>61</v>
      </c>
      <c r="B47" s="32" t="s">
        <v>62</v>
      </c>
      <c r="C47" s="74" t="s">
        <v>117</v>
      </c>
      <c r="D47" s="54" t="s">
        <v>118</v>
      </c>
      <c r="E47" s="54">
        <v>0</v>
      </c>
      <c r="F47" s="54">
        <v>0</v>
      </c>
      <c r="G47" s="54">
        <v>0</v>
      </c>
      <c r="H47" s="54">
        <v>0</v>
      </c>
      <c r="I47" s="54">
        <v>0</v>
      </c>
      <c r="J47" s="54">
        <v>0</v>
      </c>
      <c r="K47" s="54">
        <v>0</v>
      </c>
      <c r="L47" s="54">
        <v>0</v>
      </c>
      <c r="M47" s="54">
        <v>0</v>
      </c>
      <c r="N47" s="54">
        <v>0</v>
      </c>
      <c r="O47" s="54">
        <v>0</v>
      </c>
      <c r="P47" s="54">
        <v>0</v>
      </c>
      <c r="Q47" s="54">
        <v>0</v>
      </c>
      <c r="R47" s="54">
        <v>0</v>
      </c>
      <c r="S47" s="54">
        <v>0</v>
      </c>
      <c r="T47" s="54">
        <v>0</v>
      </c>
      <c r="U47" s="54">
        <v>0</v>
      </c>
      <c r="V47" s="54">
        <v>0</v>
      </c>
      <c r="W47" s="54">
        <v>0</v>
      </c>
      <c r="X47" s="54">
        <v>0</v>
      </c>
      <c r="Y47" s="54">
        <v>0</v>
      </c>
      <c r="Z47" s="54">
        <v>0</v>
      </c>
      <c r="AA47" s="54">
        <v>0</v>
      </c>
      <c r="AB47" s="54">
        <v>0</v>
      </c>
      <c r="AC47" s="54">
        <v>0</v>
      </c>
      <c r="AD47" s="54">
        <v>0</v>
      </c>
      <c r="AE47" s="54">
        <v>0</v>
      </c>
      <c r="AF47" s="54">
        <v>0</v>
      </c>
      <c r="AG47" s="54">
        <v>0</v>
      </c>
      <c r="AH47" s="54">
        <v>0</v>
      </c>
      <c r="AI47" s="54">
        <v>0</v>
      </c>
      <c r="AJ47" s="54">
        <v>0</v>
      </c>
      <c r="AK47" s="54">
        <v>0</v>
      </c>
      <c r="AL47" s="54">
        <v>0</v>
      </c>
      <c r="AM47" s="54">
        <v>0</v>
      </c>
      <c r="AN47" s="54">
        <v>0</v>
      </c>
      <c r="AO47" s="54">
        <v>0</v>
      </c>
      <c r="AP47" s="54">
        <v>0</v>
      </c>
      <c r="AQ47" s="54">
        <v>0</v>
      </c>
      <c r="AR47" s="54">
        <v>0</v>
      </c>
      <c r="AS47" s="54">
        <v>0</v>
      </c>
      <c r="AT47" s="54">
        <v>0</v>
      </c>
      <c r="AU47" s="54">
        <f t="shared" si="4"/>
        <v>0</v>
      </c>
      <c r="AV47" s="54">
        <f t="shared" si="5"/>
        <v>0</v>
      </c>
      <c r="AW47" s="54">
        <f t="shared" si="6"/>
        <v>0</v>
      </c>
      <c r="AX47" s="54">
        <f t="shared" si="7"/>
        <v>0</v>
      </c>
      <c r="AY47" s="54">
        <f t="shared" si="8"/>
        <v>0</v>
      </c>
      <c r="AZ47" s="54">
        <f t="shared" si="9"/>
        <v>0</v>
      </c>
      <c r="BA47" s="54">
        <f t="shared" si="10"/>
        <v>0</v>
      </c>
      <c r="BL47" s="79"/>
    </row>
    <row r="48" spans="1:64" ht="47.25" x14ac:dyDescent="0.25">
      <c r="A48" s="72" t="s">
        <v>63</v>
      </c>
      <c r="B48" s="32" t="s">
        <v>64</v>
      </c>
      <c r="C48" s="74" t="s">
        <v>117</v>
      </c>
      <c r="D48" s="54" t="s">
        <v>118</v>
      </c>
      <c r="E48" s="54">
        <v>0</v>
      </c>
      <c r="F48" s="54">
        <v>0</v>
      </c>
      <c r="G48" s="54">
        <v>0</v>
      </c>
      <c r="H48" s="54">
        <v>0</v>
      </c>
      <c r="I48" s="54">
        <v>0</v>
      </c>
      <c r="J48" s="54">
        <v>0</v>
      </c>
      <c r="K48" s="54">
        <v>0</v>
      </c>
      <c r="L48" s="54">
        <v>0</v>
      </c>
      <c r="M48" s="54">
        <v>0</v>
      </c>
      <c r="N48" s="54">
        <v>0</v>
      </c>
      <c r="O48" s="54">
        <v>0</v>
      </c>
      <c r="P48" s="54">
        <v>0</v>
      </c>
      <c r="Q48" s="54">
        <v>0</v>
      </c>
      <c r="R48" s="54">
        <v>0</v>
      </c>
      <c r="S48" s="54">
        <v>0</v>
      </c>
      <c r="T48" s="54">
        <v>0</v>
      </c>
      <c r="U48" s="54">
        <v>0</v>
      </c>
      <c r="V48" s="54">
        <v>0</v>
      </c>
      <c r="W48" s="54">
        <v>0</v>
      </c>
      <c r="X48" s="54">
        <v>0</v>
      </c>
      <c r="Y48" s="54">
        <v>0</v>
      </c>
      <c r="Z48" s="54">
        <v>0</v>
      </c>
      <c r="AA48" s="54">
        <v>0</v>
      </c>
      <c r="AB48" s="54">
        <v>0</v>
      </c>
      <c r="AC48" s="54">
        <v>0</v>
      </c>
      <c r="AD48" s="54">
        <v>0</v>
      </c>
      <c r="AE48" s="54">
        <v>0</v>
      </c>
      <c r="AF48" s="54">
        <v>0</v>
      </c>
      <c r="AG48" s="54">
        <v>0</v>
      </c>
      <c r="AH48" s="54">
        <v>0</v>
      </c>
      <c r="AI48" s="54">
        <v>0</v>
      </c>
      <c r="AJ48" s="54">
        <v>0</v>
      </c>
      <c r="AK48" s="54">
        <v>0</v>
      </c>
      <c r="AL48" s="54">
        <v>0</v>
      </c>
      <c r="AM48" s="54">
        <v>0</v>
      </c>
      <c r="AN48" s="54">
        <v>0</v>
      </c>
      <c r="AO48" s="54">
        <v>0</v>
      </c>
      <c r="AP48" s="54">
        <v>0</v>
      </c>
      <c r="AQ48" s="54">
        <v>0</v>
      </c>
      <c r="AR48" s="54">
        <v>0</v>
      </c>
      <c r="AS48" s="54">
        <v>0</v>
      </c>
      <c r="AT48" s="54">
        <v>0</v>
      </c>
      <c r="AU48" s="54">
        <f t="shared" si="4"/>
        <v>0</v>
      </c>
      <c r="AV48" s="54">
        <f t="shared" si="5"/>
        <v>0</v>
      </c>
      <c r="AW48" s="54">
        <f t="shared" si="6"/>
        <v>0</v>
      </c>
      <c r="AX48" s="54">
        <f t="shared" si="7"/>
        <v>0</v>
      </c>
      <c r="AY48" s="54">
        <f t="shared" si="8"/>
        <v>0</v>
      </c>
      <c r="AZ48" s="54">
        <f t="shared" si="9"/>
        <v>0</v>
      </c>
      <c r="BA48" s="54">
        <f t="shared" si="10"/>
        <v>0</v>
      </c>
      <c r="BL48" s="79"/>
    </row>
    <row r="49" spans="1:64" ht="47.25" x14ac:dyDescent="0.25">
      <c r="A49" s="72" t="s">
        <v>65</v>
      </c>
      <c r="B49" s="32" t="s">
        <v>66</v>
      </c>
      <c r="C49" s="74" t="s">
        <v>117</v>
      </c>
      <c r="D49" s="54" t="s">
        <v>118</v>
      </c>
      <c r="E49" s="54">
        <v>0</v>
      </c>
      <c r="F49" s="54">
        <v>0</v>
      </c>
      <c r="G49" s="54">
        <v>0</v>
      </c>
      <c r="H49" s="54">
        <v>0</v>
      </c>
      <c r="I49" s="54">
        <v>0</v>
      </c>
      <c r="J49" s="54">
        <v>0</v>
      </c>
      <c r="K49" s="54">
        <v>0</v>
      </c>
      <c r="L49" s="54">
        <v>0</v>
      </c>
      <c r="M49" s="54">
        <v>0</v>
      </c>
      <c r="N49" s="54">
        <v>0</v>
      </c>
      <c r="O49" s="54">
        <v>0</v>
      </c>
      <c r="P49" s="54">
        <v>0</v>
      </c>
      <c r="Q49" s="54">
        <v>0</v>
      </c>
      <c r="R49" s="54">
        <v>0</v>
      </c>
      <c r="S49" s="54">
        <v>0</v>
      </c>
      <c r="T49" s="54">
        <v>0</v>
      </c>
      <c r="U49" s="54">
        <v>0</v>
      </c>
      <c r="V49" s="54">
        <v>0</v>
      </c>
      <c r="W49" s="54">
        <v>0</v>
      </c>
      <c r="X49" s="54">
        <v>0</v>
      </c>
      <c r="Y49" s="54">
        <v>0</v>
      </c>
      <c r="Z49" s="54">
        <v>0</v>
      </c>
      <c r="AA49" s="54">
        <v>0</v>
      </c>
      <c r="AB49" s="54">
        <v>0</v>
      </c>
      <c r="AC49" s="54">
        <v>0</v>
      </c>
      <c r="AD49" s="54">
        <v>0</v>
      </c>
      <c r="AE49" s="54">
        <v>0</v>
      </c>
      <c r="AF49" s="54">
        <v>0</v>
      </c>
      <c r="AG49" s="54">
        <v>0</v>
      </c>
      <c r="AH49" s="54">
        <v>0</v>
      </c>
      <c r="AI49" s="54">
        <v>0</v>
      </c>
      <c r="AJ49" s="54">
        <v>0</v>
      </c>
      <c r="AK49" s="54">
        <v>0</v>
      </c>
      <c r="AL49" s="54">
        <v>0</v>
      </c>
      <c r="AM49" s="54">
        <v>0</v>
      </c>
      <c r="AN49" s="54">
        <v>0</v>
      </c>
      <c r="AO49" s="54">
        <v>0</v>
      </c>
      <c r="AP49" s="54">
        <v>0</v>
      </c>
      <c r="AQ49" s="54">
        <v>0</v>
      </c>
      <c r="AR49" s="54">
        <v>0</v>
      </c>
      <c r="AS49" s="54">
        <v>0</v>
      </c>
      <c r="AT49" s="54">
        <v>0</v>
      </c>
      <c r="AU49" s="54">
        <f t="shared" si="4"/>
        <v>0</v>
      </c>
      <c r="AV49" s="54">
        <f t="shared" si="5"/>
        <v>0</v>
      </c>
      <c r="AW49" s="54">
        <f t="shared" si="6"/>
        <v>0</v>
      </c>
      <c r="AX49" s="54">
        <f t="shared" si="7"/>
        <v>0</v>
      </c>
      <c r="AY49" s="54">
        <f t="shared" si="8"/>
        <v>0</v>
      </c>
      <c r="AZ49" s="54">
        <f t="shared" si="9"/>
        <v>0</v>
      </c>
      <c r="BA49" s="54">
        <f t="shared" si="10"/>
        <v>0</v>
      </c>
      <c r="BL49" s="79"/>
    </row>
    <row r="50" spans="1:64" ht="31.5" x14ac:dyDescent="0.25">
      <c r="A50" s="72" t="s">
        <v>67</v>
      </c>
      <c r="B50" s="32" t="s">
        <v>68</v>
      </c>
      <c r="C50" s="76" t="s">
        <v>117</v>
      </c>
      <c r="D50" s="53">
        <f>SUM(D51,D55)+D58</f>
        <v>279.678</v>
      </c>
      <c r="E50" s="53">
        <f t="shared" ref="E50" si="15">SUM(E51,E55)</f>
        <v>0</v>
      </c>
      <c r="F50" s="53">
        <f>SUM(F51,F55)+F58</f>
        <v>80.56</v>
      </c>
      <c r="G50" s="53">
        <f t="shared" ref="G50:J50" si="16">SUM(G51,G55)+G58</f>
        <v>0</v>
      </c>
      <c r="H50" s="53">
        <f t="shared" si="16"/>
        <v>0</v>
      </c>
      <c r="I50" s="53">
        <f t="shared" si="16"/>
        <v>0</v>
      </c>
      <c r="J50" s="53">
        <f t="shared" si="16"/>
        <v>0</v>
      </c>
      <c r="K50" s="53">
        <f>SUM(K51,K55)+K58</f>
        <v>805</v>
      </c>
      <c r="L50" s="53">
        <f t="shared" ref="L50" si="17">SUM(L51,L55)</f>
        <v>0</v>
      </c>
      <c r="M50" s="53">
        <f>SUM(M51,M55)+M58</f>
        <v>42.93</v>
      </c>
      <c r="N50" s="53">
        <f t="shared" ref="N50:Q50" si="18">SUM(N51,N55)+N58</f>
        <v>0</v>
      </c>
      <c r="O50" s="53">
        <f t="shared" si="18"/>
        <v>0</v>
      </c>
      <c r="P50" s="53">
        <f t="shared" si="18"/>
        <v>0</v>
      </c>
      <c r="Q50" s="53">
        <f t="shared" si="18"/>
        <v>0</v>
      </c>
      <c r="R50" s="53">
        <f>SUM(R51,R55)+R58</f>
        <v>576</v>
      </c>
      <c r="S50" s="53">
        <f t="shared" ref="S50" si="19">SUM(S51,S55)</f>
        <v>0</v>
      </c>
      <c r="T50" s="53">
        <f>SUM(T51,T55)+T58</f>
        <v>32.18</v>
      </c>
      <c r="U50" s="53">
        <f t="shared" ref="U50:X50" si="20">SUM(U51,U55)+U58</f>
        <v>0</v>
      </c>
      <c r="V50" s="53">
        <f t="shared" si="20"/>
        <v>0</v>
      </c>
      <c r="W50" s="53">
        <f t="shared" si="20"/>
        <v>0</v>
      </c>
      <c r="X50" s="53">
        <f t="shared" si="20"/>
        <v>0</v>
      </c>
      <c r="Y50" s="53">
        <f>SUM(Y51,Y55)+Y58</f>
        <v>482</v>
      </c>
      <c r="Z50" s="53">
        <f t="shared" ref="Z50" si="21">SUM(Z51,Z55)</f>
        <v>0</v>
      </c>
      <c r="AA50" s="53">
        <f>SUM(AA51,AA55)+AA58</f>
        <v>41.410000000000004</v>
      </c>
      <c r="AB50" s="53">
        <f t="shared" ref="AB50:AE50" si="22">SUM(AB51,AB55)+AB58</f>
        <v>0</v>
      </c>
      <c r="AC50" s="53">
        <f t="shared" si="22"/>
        <v>0</v>
      </c>
      <c r="AD50" s="53">
        <f t="shared" si="22"/>
        <v>0</v>
      </c>
      <c r="AE50" s="53">
        <f t="shared" si="22"/>
        <v>0</v>
      </c>
      <c r="AF50" s="53">
        <f>SUM(AF51,AF55)+AF58</f>
        <v>467</v>
      </c>
      <c r="AG50" s="53">
        <f t="shared" ref="AG50" si="23">SUM(AG51,AG55)</f>
        <v>0</v>
      </c>
      <c r="AH50" s="53">
        <f>SUM(AH51,AH55)+AH58</f>
        <v>39.58</v>
      </c>
      <c r="AI50" s="53">
        <f t="shared" ref="AI50:AL50" si="24">SUM(AI51,AI55)+AI58</f>
        <v>0</v>
      </c>
      <c r="AJ50" s="53">
        <f t="shared" si="24"/>
        <v>0</v>
      </c>
      <c r="AK50" s="53">
        <f t="shared" si="24"/>
        <v>0</v>
      </c>
      <c r="AL50" s="53">
        <f t="shared" si="24"/>
        <v>0</v>
      </c>
      <c r="AM50" s="53">
        <f>SUM(AM51,AM55)+AM58</f>
        <v>431</v>
      </c>
      <c r="AN50" s="53">
        <f t="shared" ref="AN50" si="25">SUM(AN51,AN55)</f>
        <v>0</v>
      </c>
      <c r="AO50" s="53">
        <f>SUM(AO51,AO55)+AO58</f>
        <v>43.018000000000001</v>
      </c>
      <c r="AP50" s="53">
        <f t="shared" ref="AP50:AS50" si="26">SUM(AP51,AP55)+AP58</f>
        <v>0</v>
      </c>
      <c r="AQ50" s="53">
        <f t="shared" si="26"/>
        <v>0</v>
      </c>
      <c r="AR50" s="53">
        <f t="shared" si="26"/>
        <v>0</v>
      </c>
      <c r="AS50" s="53">
        <f t="shared" si="26"/>
        <v>0</v>
      </c>
      <c r="AT50" s="53">
        <f>SUM(AT51,AT55)+AT58</f>
        <v>454</v>
      </c>
      <c r="AU50" s="53">
        <f t="shared" si="4"/>
        <v>0</v>
      </c>
      <c r="AV50" s="53">
        <f t="shared" si="5"/>
        <v>279.678</v>
      </c>
      <c r="AW50" s="53">
        <f t="shared" si="6"/>
        <v>0</v>
      </c>
      <c r="AX50" s="53">
        <f t="shared" si="7"/>
        <v>0</v>
      </c>
      <c r="AY50" s="53">
        <f t="shared" si="8"/>
        <v>0</v>
      </c>
      <c r="AZ50" s="53">
        <f t="shared" si="9"/>
        <v>0</v>
      </c>
      <c r="BA50" s="53">
        <f t="shared" si="10"/>
        <v>3215</v>
      </c>
      <c r="BL50" s="79"/>
    </row>
    <row r="51" spans="1:64" ht="47.25" x14ac:dyDescent="0.25">
      <c r="A51" s="72" t="s">
        <v>69</v>
      </c>
      <c r="B51" s="32" t="s">
        <v>70</v>
      </c>
      <c r="C51" s="76" t="s">
        <v>117</v>
      </c>
      <c r="D51" s="53">
        <f>D52</f>
        <v>27.93</v>
      </c>
      <c r="E51" s="53">
        <v>0</v>
      </c>
      <c r="F51" s="53">
        <f>F52</f>
        <v>27.93</v>
      </c>
      <c r="G51" s="53">
        <v>0</v>
      </c>
      <c r="H51" s="53">
        <v>0</v>
      </c>
      <c r="I51" s="53">
        <v>0</v>
      </c>
      <c r="J51" s="53">
        <v>0</v>
      </c>
      <c r="K51" s="53">
        <v>2</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0</v>
      </c>
      <c r="AF51" s="53">
        <v>0</v>
      </c>
      <c r="AG51" s="53">
        <v>0</v>
      </c>
      <c r="AH51" s="53">
        <v>0</v>
      </c>
      <c r="AI51" s="53">
        <v>0</v>
      </c>
      <c r="AJ51" s="53">
        <v>0</v>
      </c>
      <c r="AK51" s="53">
        <v>0</v>
      </c>
      <c r="AL51" s="53">
        <v>0</v>
      </c>
      <c r="AM51" s="53">
        <v>0</v>
      </c>
      <c r="AN51" s="53">
        <v>0</v>
      </c>
      <c r="AO51" s="53">
        <v>0</v>
      </c>
      <c r="AP51" s="53">
        <v>0</v>
      </c>
      <c r="AQ51" s="53">
        <v>0</v>
      </c>
      <c r="AR51" s="53">
        <v>0</v>
      </c>
      <c r="AS51" s="53">
        <v>0</v>
      </c>
      <c r="AT51" s="53">
        <v>0</v>
      </c>
      <c r="AU51" s="53">
        <f t="shared" si="4"/>
        <v>0</v>
      </c>
      <c r="AV51" s="53">
        <f t="shared" si="5"/>
        <v>27.93</v>
      </c>
      <c r="AW51" s="53">
        <f t="shared" si="6"/>
        <v>0</v>
      </c>
      <c r="AX51" s="53">
        <f t="shared" si="7"/>
        <v>0</v>
      </c>
      <c r="AY51" s="53">
        <f t="shared" si="8"/>
        <v>0</v>
      </c>
      <c r="AZ51" s="53">
        <f t="shared" si="9"/>
        <v>0</v>
      </c>
      <c r="BA51" s="53">
        <f t="shared" si="10"/>
        <v>2</v>
      </c>
      <c r="BL51" s="79"/>
    </row>
    <row r="52" spans="1:64" ht="39.75" customHeight="1" x14ac:dyDescent="0.25">
      <c r="A52" s="72" t="s">
        <v>71</v>
      </c>
      <c r="B52" s="32" t="s">
        <v>72</v>
      </c>
      <c r="C52" s="76" t="s">
        <v>117</v>
      </c>
      <c r="D52" s="53">
        <f>D53</f>
        <v>27.93</v>
      </c>
      <c r="E52" s="53">
        <v>0</v>
      </c>
      <c r="F52" s="53">
        <f>F53</f>
        <v>27.93</v>
      </c>
      <c r="G52" s="53">
        <v>0</v>
      </c>
      <c r="H52" s="53">
        <v>0</v>
      </c>
      <c r="I52" s="53">
        <v>0</v>
      </c>
      <c r="J52" s="53">
        <v>0</v>
      </c>
      <c r="K52" s="53">
        <v>2</v>
      </c>
      <c r="L52" s="53">
        <v>0</v>
      </c>
      <c r="M52" s="53">
        <v>0</v>
      </c>
      <c r="N52" s="53">
        <v>0</v>
      </c>
      <c r="O52" s="53">
        <v>0</v>
      </c>
      <c r="P52" s="53">
        <v>0</v>
      </c>
      <c r="Q52" s="53">
        <v>0</v>
      </c>
      <c r="R52" s="53">
        <v>0</v>
      </c>
      <c r="S52" s="53">
        <v>0</v>
      </c>
      <c r="T52" s="53">
        <v>0</v>
      </c>
      <c r="U52" s="53">
        <v>0</v>
      </c>
      <c r="V52" s="53">
        <v>0</v>
      </c>
      <c r="W52" s="53">
        <v>0</v>
      </c>
      <c r="X52" s="53">
        <v>0</v>
      </c>
      <c r="Y52" s="53">
        <v>0</v>
      </c>
      <c r="Z52" s="53">
        <v>0</v>
      </c>
      <c r="AA52" s="53">
        <v>0</v>
      </c>
      <c r="AB52" s="53">
        <v>0</v>
      </c>
      <c r="AC52" s="53">
        <v>0</v>
      </c>
      <c r="AD52" s="53">
        <v>0</v>
      </c>
      <c r="AE52" s="53">
        <v>0</v>
      </c>
      <c r="AF52" s="53">
        <v>0</v>
      </c>
      <c r="AG52" s="53">
        <v>0</v>
      </c>
      <c r="AH52" s="53">
        <v>0</v>
      </c>
      <c r="AI52" s="53">
        <v>0</v>
      </c>
      <c r="AJ52" s="53">
        <v>0</v>
      </c>
      <c r="AK52" s="53">
        <v>0</v>
      </c>
      <c r="AL52" s="53">
        <v>0</v>
      </c>
      <c r="AM52" s="53">
        <v>0</v>
      </c>
      <c r="AN52" s="53">
        <v>0</v>
      </c>
      <c r="AO52" s="53">
        <v>0</v>
      </c>
      <c r="AP52" s="53">
        <v>0</v>
      </c>
      <c r="AQ52" s="53">
        <v>0</v>
      </c>
      <c r="AR52" s="53">
        <v>0</v>
      </c>
      <c r="AS52" s="53">
        <v>0</v>
      </c>
      <c r="AT52" s="53">
        <v>0</v>
      </c>
      <c r="AU52" s="53">
        <f t="shared" si="4"/>
        <v>0</v>
      </c>
      <c r="AV52" s="53">
        <f t="shared" si="5"/>
        <v>27.93</v>
      </c>
      <c r="AW52" s="53">
        <f t="shared" si="6"/>
        <v>0</v>
      </c>
      <c r="AX52" s="53">
        <f t="shared" si="7"/>
        <v>0</v>
      </c>
      <c r="AY52" s="53">
        <f t="shared" si="8"/>
        <v>0</v>
      </c>
      <c r="AZ52" s="53">
        <f t="shared" si="9"/>
        <v>0</v>
      </c>
      <c r="BA52" s="53">
        <f t="shared" si="10"/>
        <v>2</v>
      </c>
      <c r="BL52" s="79"/>
    </row>
    <row r="53" spans="1:64" ht="31.5" x14ac:dyDescent="0.25">
      <c r="A53" s="72" t="s">
        <v>71</v>
      </c>
      <c r="B53" s="32" t="s">
        <v>494</v>
      </c>
      <c r="C53" s="76" t="s">
        <v>495</v>
      </c>
      <c r="D53" s="53">
        <f>F53</f>
        <v>27.93</v>
      </c>
      <c r="E53" s="53">
        <v>0</v>
      </c>
      <c r="F53" s="53">
        <v>27.93</v>
      </c>
      <c r="G53" s="53">
        <v>0</v>
      </c>
      <c r="H53" s="53">
        <v>0</v>
      </c>
      <c r="I53" s="53">
        <v>0</v>
      </c>
      <c r="J53" s="53">
        <v>0</v>
      </c>
      <c r="K53" s="53">
        <v>2</v>
      </c>
      <c r="L53" s="53">
        <v>0</v>
      </c>
      <c r="M53" s="53">
        <v>0</v>
      </c>
      <c r="N53" s="53">
        <v>0</v>
      </c>
      <c r="O53" s="53">
        <v>0</v>
      </c>
      <c r="P53" s="53">
        <v>0</v>
      </c>
      <c r="Q53" s="53">
        <v>0</v>
      </c>
      <c r="R53" s="53">
        <v>0</v>
      </c>
      <c r="S53" s="53">
        <v>0</v>
      </c>
      <c r="T53" s="53">
        <v>0</v>
      </c>
      <c r="U53" s="53">
        <v>0</v>
      </c>
      <c r="V53" s="53">
        <v>0</v>
      </c>
      <c r="W53" s="53">
        <v>0</v>
      </c>
      <c r="X53" s="53">
        <v>0</v>
      </c>
      <c r="Y53" s="53">
        <v>0</v>
      </c>
      <c r="Z53" s="53">
        <v>0</v>
      </c>
      <c r="AA53" s="53">
        <v>0</v>
      </c>
      <c r="AB53" s="53">
        <v>0</v>
      </c>
      <c r="AC53" s="53">
        <v>0</v>
      </c>
      <c r="AD53" s="53">
        <v>0</v>
      </c>
      <c r="AE53" s="53">
        <v>0</v>
      </c>
      <c r="AF53" s="53">
        <v>0</v>
      </c>
      <c r="AG53" s="53">
        <v>0</v>
      </c>
      <c r="AH53" s="53">
        <v>0</v>
      </c>
      <c r="AI53" s="53">
        <v>0</v>
      </c>
      <c r="AJ53" s="53">
        <v>0</v>
      </c>
      <c r="AK53" s="53">
        <v>0</v>
      </c>
      <c r="AL53" s="53">
        <v>0</v>
      </c>
      <c r="AM53" s="53">
        <v>0</v>
      </c>
      <c r="AN53" s="53">
        <v>0</v>
      </c>
      <c r="AO53" s="53">
        <v>0</v>
      </c>
      <c r="AP53" s="53">
        <v>0</v>
      </c>
      <c r="AQ53" s="53">
        <v>0</v>
      </c>
      <c r="AR53" s="53">
        <v>0</v>
      </c>
      <c r="AS53" s="53">
        <v>0</v>
      </c>
      <c r="AT53" s="53">
        <v>0</v>
      </c>
      <c r="AU53" s="53">
        <f t="shared" si="4"/>
        <v>0</v>
      </c>
      <c r="AV53" s="53">
        <f t="shared" si="5"/>
        <v>27.93</v>
      </c>
      <c r="AW53" s="53">
        <f t="shared" si="6"/>
        <v>0</v>
      </c>
      <c r="AX53" s="53">
        <f t="shared" si="7"/>
        <v>0</v>
      </c>
      <c r="AY53" s="53">
        <f t="shared" si="8"/>
        <v>0</v>
      </c>
      <c r="AZ53" s="53">
        <f t="shared" si="9"/>
        <v>0</v>
      </c>
      <c r="BA53" s="53">
        <f t="shared" si="10"/>
        <v>2</v>
      </c>
      <c r="BL53" s="79"/>
    </row>
    <row r="54" spans="1:64" ht="31.5" x14ac:dyDescent="0.25">
      <c r="A54" s="72" t="s">
        <v>73</v>
      </c>
      <c r="B54" s="32" t="s">
        <v>74</v>
      </c>
      <c r="C54" s="74" t="s">
        <v>117</v>
      </c>
      <c r="D54" s="54" t="s">
        <v>118</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f t="shared" si="4"/>
        <v>0</v>
      </c>
      <c r="AV54" s="54">
        <f t="shared" si="5"/>
        <v>0</v>
      </c>
      <c r="AW54" s="54">
        <f t="shared" si="6"/>
        <v>0</v>
      </c>
      <c r="AX54" s="54">
        <f t="shared" si="7"/>
        <v>0</v>
      </c>
      <c r="AY54" s="54">
        <f t="shared" si="8"/>
        <v>0</v>
      </c>
      <c r="AZ54" s="54">
        <f t="shared" si="9"/>
        <v>0</v>
      </c>
      <c r="BA54" s="54">
        <f t="shared" si="10"/>
        <v>0</v>
      </c>
      <c r="BL54" s="79"/>
    </row>
    <row r="55" spans="1:64" ht="31.5" x14ac:dyDescent="0.25">
      <c r="A55" s="72" t="s">
        <v>75</v>
      </c>
      <c r="B55" s="32" t="s">
        <v>76</v>
      </c>
      <c r="C55" s="76" t="s">
        <v>117</v>
      </c>
      <c r="D55" s="54" t="s">
        <v>118</v>
      </c>
      <c r="E55" s="54">
        <v>0</v>
      </c>
      <c r="F55" s="54">
        <v>0</v>
      </c>
      <c r="G55" s="54">
        <v>0</v>
      </c>
      <c r="H55" s="54">
        <v>0</v>
      </c>
      <c r="I55" s="54">
        <v>0</v>
      </c>
      <c r="J55" s="54">
        <v>0</v>
      </c>
      <c r="K55" s="54">
        <v>0</v>
      </c>
      <c r="L55" s="54">
        <v>0</v>
      </c>
      <c r="M55" s="54">
        <v>0</v>
      </c>
      <c r="N55" s="54">
        <v>0</v>
      </c>
      <c r="O55" s="54">
        <v>0</v>
      </c>
      <c r="P55" s="54">
        <v>0</v>
      </c>
      <c r="Q55" s="54">
        <v>0</v>
      </c>
      <c r="R55" s="54">
        <v>0</v>
      </c>
      <c r="S55" s="54">
        <v>0</v>
      </c>
      <c r="T55" s="54">
        <v>0</v>
      </c>
      <c r="U55" s="54">
        <v>0</v>
      </c>
      <c r="V55" s="54">
        <v>0</v>
      </c>
      <c r="W55" s="54">
        <v>0</v>
      </c>
      <c r="X55" s="54">
        <v>0</v>
      </c>
      <c r="Y55" s="54">
        <v>0</v>
      </c>
      <c r="Z55" s="54">
        <v>0</v>
      </c>
      <c r="AA55" s="54">
        <v>0</v>
      </c>
      <c r="AB55" s="54">
        <v>0</v>
      </c>
      <c r="AC55" s="54">
        <v>0</v>
      </c>
      <c r="AD55" s="54">
        <v>0</v>
      </c>
      <c r="AE55" s="54">
        <v>0</v>
      </c>
      <c r="AF55" s="54">
        <v>0</v>
      </c>
      <c r="AG55" s="54">
        <v>0</v>
      </c>
      <c r="AH55" s="54">
        <v>0</v>
      </c>
      <c r="AI55" s="54">
        <v>0</v>
      </c>
      <c r="AJ55" s="54">
        <v>0</v>
      </c>
      <c r="AK55" s="54">
        <v>0</v>
      </c>
      <c r="AL55" s="54">
        <v>0</v>
      </c>
      <c r="AM55" s="54">
        <v>0</v>
      </c>
      <c r="AN55" s="54">
        <v>0</v>
      </c>
      <c r="AO55" s="54">
        <v>0</v>
      </c>
      <c r="AP55" s="54">
        <v>0</v>
      </c>
      <c r="AQ55" s="54">
        <v>0</v>
      </c>
      <c r="AR55" s="54">
        <v>0</v>
      </c>
      <c r="AS55" s="54">
        <v>0</v>
      </c>
      <c r="AT55" s="54">
        <v>0</v>
      </c>
      <c r="AU55" s="54">
        <f t="shared" si="4"/>
        <v>0</v>
      </c>
      <c r="AV55" s="54">
        <f t="shared" si="5"/>
        <v>0</v>
      </c>
      <c r="AW55" s="54">
        <f t="shared" si="6"/>
        <v>0</v>
      </c>
      <c r="AX55" s="54">
        <f t="shared" si="7"/>
        <v>0</v>
      </c>
      <c r="AY55" s="54">
        <f t="shared" si="8"/>
        <v>0</v>
      </c>
      <c r="AZ55" s="54">
        <f t="shared" si="9"/>
        <v>0</v>
      </c>
      <c r="BA55" s="54">
        <f t="shared" si="10"/>
        <v>0</v>
      </c>
      <c r="BL55" s="79"/>
    </row>
    <row r="56" spans="1:64" x14ac:dyDescent="0.25">
      <c r="A56" s="72" t="s">
        <v>77</v>
      </c>
      <c r="B56" s="32" t="s">
        <v>78</v>
      </c>
      <c r="C56" s="74" t="s">
        <v>117</v>
      </c>
      <c r="D56" s="54" t="s">
        <v>118</v>
      </c>
      <c r="E56" s="54">
        <v>0</v>
      </c>
      <c r="F56" s="54">
        <v>0</v>
      </c>
      <c r="G56" s="54">
        <v>0</v>
      </c>
      <c r="H56" s="54">
        <v>0</v>
      </c>
      <c r="I56" s="54">
        <v>0</v>
      </c>
      <c r="J56" s="54">
        <v>0</v>
      </c>
      <c r="K56" s="54">
        <v>0</v>
      </c>
      <c r="L56" s="54">
        <v>0</v>
      </c>
      <c r="M56" s="54">
        <v>0</v>
      </c>
      <c r="N56" s="54">
        <v>0</v>
      </c>
      <c r="O56" s="54">
        <v>0</v>
      </c>
      <c r="P56" s="54">
        <v>0</v>
      </c>
      <c r="Q56" s="54">
        <v>0</v>
      </c>
      <c r="R56" s="54">
        <v>0</v>
      </c>
      <c r="S56" s="54">
        <v>0</v>
      </c>
      <c r="T56" s="54">
        <v>0</v>
      </c>
      <c r="U56" s="54">
        <v>0</v>
      </c>
      <c r="V56" s="54">
        <v>0</v>
      </c>
      <c r="W56" s="54">
        <v>0</v>
      </c>
      <c r="X56" s="54">
        <v>0</v>
      </c>
      <c r="Y56" s="54">
        <v>0</v>
      </c>
      <c r="Z56" s="54">
        <v>0</v>
      </c>
      <c r="AA56" s="54">
        <v>0</v>
      </c>
      <c r="AB56" s="54">
        <v>0</v>
      </c>
      <c r="AC56" s="54">
        <v>0</v>
      </c>
      <c r="AD56" s="54">
        <v>0</v>
      </c>
      <c r="AE56" s="54">
        <v>0</v>
      </c>
      <c r="AF56" s="54">
        <v>0</v>
      </c>
      <c r="AG56" s="54">
        <v>0</v>
      </c>
      <c r="AH56" s="54">
        <v>0</v>
      </c>
      <c r="AI56" s="54">
        <v>0</v>
      </c>
      <c r="AJ56" s="54">
        <v>0</v>
      </c>
      <c r="AK56" s="54">
        <v>0</v>
      </c>
      <c r="AL56" s="54">
        <v>0</v>
      </c>
      <c r="AM56" s="54">
        <v>0</v>
      </c>
      <c r="AN56" s="54">
        <v>0</v>
      </c>
      <c r="AO56" s="54">
        <v>0</v>
      </c>
      <c r="AP56" s="54">
        <v>0</v>
      </c>
      <c r="AQ56" s="54">
        <v>0</v>
      </c>
      <c r="AR56" s="54">
        <v>0</v>
      </c>
      <c r="AS56" s="54">
        <v>0</v>
      </c>
      <c r="AT56" s="54">
        <v>0</v>
      </c>
      <c r="AU56" s="54">
        <f t="shared" si="4"/>
        <v>0</v>
      </c>
      <c r="AV56" s="54">
        <f t="shared" si="5"/>
        <v>0</v>
      </c>
      <c r="AW56" s="54">
        <f t="shared" si="6"/>
        <v>0</v>
      </c>
      <c r="AX56" s="54">
        <f t="shared" si="7"/>
        <v>0</v>
      </c>
      <c r="AY56" s="54">
        <f t="shared" si="8"/>
        <v>0</v>
      </c>
      <c r="AZ56" s="54">
        <f t="shared" si="9"/>
        <v>0</v>
      </c>
      <c r="BA56" s="54">
        <f t="shared" si="10"/>
        <v>0</v>
      </c>
      <c r="BL56" s="79"/>
    </row>
    <row r="57" spans="1:64" ht="31.5" x14ac:dyDescent="0.25">
      <c r="A57" s="72" t="s">
        <v>79</v>
      </c>
      <c r="B57" s="32" t="s">
        <v>80</v>
      </c>
      <c r="C57" s="74" t="s">
        <v>117</v>
      </c>
      <c r="D57" s="54" t="s">
        <v>118</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0</v>
      </c>
      <c r="V57" s="54">
        <v>0</v>
      </c>
      <c r="W57" s="54">
        <v>0</v>
      </c>
      <c r="X57" s="54">
        <v>0</v>
      </c>
      <c r="Y57" s="54">
        <v>0</v>
      </c>
      <c r="Z57" s="54">
        <v>0</v>
      </c>
      <c r="AA57" s="54">
        <v>0</v>
      </c>
      <c r="AB57" s="54">
        <v>0</v>
      </c>
      <c r="AC57" s="54">
        <v>0</v>
      </c>
      <c r="AD57" s="54">
        <v>0</v>
      </c>
      <c r="AE57" s="54">
        <v>0</v>
      </c>
      <c r="AF57" s="54">
        <v>0</v>
      </c>
      <c r="AG57" s="54">
        <v>0</v>
      </c>
      <c r="AH57" s="54">
        <v>0</v>
      </c>
      <c r="AI57" s="54">
        <v>0</v>
      </c>
      <c r="AJ57" s="54">
        <v>0</v>
      </c>
      <c r="AK57" s="54">
        <v>0</v>
      </c>
      <c r="AL57" s="54">
        <v>0</v>
      </c>
      <c r="AM57" s="54">
        <v>0</v>
      </c>
      <c r="AN57" s="54">
        <v>0</v>
      </c>
      <c r="AO57" s="54">
        <v>0</v>
      </c>
      <c r="AP57" s="54">
        <v>0</v>
      </c>
      <c r="AQ57" s="54">
        <v>0</v>
      </c>
      <c r="AR57" s="54">
        <v>0</v>
      </c>
      <c r="AS57" s="54">
        <v>0</v>
      </c>
      <c r="AT57" s="54">
        <v>0</v>
      </c>
      <c r="AU57" s="54">
        <f t="shared" si="4"/>
        <v>0</v>
      </c>
      <c r="AV57" s="54">
        <f t="shared" si="5"/>
        <v>0</v>
      </c>
      <c r="AW57" s="54">
        <f t="shared" si="6"/>
        <v>0</v>
      </c>
      <c r="AX57" s="54">
        <f t="shared" si="7"/>
        <v>0</v>
      </c>
      <c r="AY57" s="54">
        <f t="shared" si="8"/>
        <v>0</v>
      </c>
      <c r="AZ57" s="54">
        <f t="shared" si="9"/>
        <v>0</v>
      </c>
      <c r="BA57" s="54">
        <f t="shared" si="10"/>
        <v>0</v>
      </c>
      <c r="BL57" s="79"/>
    </row>
    <row r="58" spans="1:64" ht="31.5" x14ac:dyDescent="0.25">
      <c r="A58" s="72" t="s">
        <v>81</v>
      </c>
      <c r="B58" s="32" t="s">
        <v>82</v>
      </c>
      <c r="C58" s="74" t="s">
        <v>117</v>
      </c>
      <c r="D58" s="54">
        <f>D60+D61</f>
        <v>251.74799999999999</v>
      </c>
      <c r="E58" s="54">
        <v>0</v>
      </c>
      <c r="F58" s="54">
        <f>F60+F61</f>
        <v>52.629999999999995</v>
      </c>
      <c r="G58" s="54">
        <v>0</v>
      </c>
      <c r="H58" s="54">
        <v>0</v>
      </c>
      <c r="I58" s="54">
        <v>0</v>
      </c>
      <c r="J58" s="54">
        <v>0</v>
      </c>
      <c r="K58" s="54">
        <f>K60+K61</f>
        <v>803</v>
      </c>
      <c r="L58" s="54">
        <v>0</v>
      </c>
      <c r="M58" s="54">
        <f>M60+M61</f>
        <v>42.93</v>
      </c>
      <c r="N58" s="54">
        <v>0</v>
      </c>
      <c r="O58" s="54">
        <v>0</v>
      </c>
      <c r="P58" s="54">
        <v>0</v>
      </c>
      <c r="Q58" s="54">
        <v>0</v>
      </c>
      <c r="R58" s="54">
        <f>R60+R61</f>
        <v>576</v>
      </c>
      <c r="S58" s="54">
        <v>0</v>
      </c>
      <c r="T58" s="54">
        <f>T60+T61</f>
        <v>32.18</v>
      </c>
      <c r="U58" s="54">
        <v>0</v>
      </c>
      <c r="V58" s="54">
        <v>0</v>
      </c>
      <c r="W58" s="54">
        <v>0</v>
      </c>
      <c r="X58" s="54">
        <v>0</v>
      </c>
      <c r="Y58" s="54">
        <f>Y60+Y61</f>
        <v>482</v>
      </c>
      <c r="Z58" s="54">
        <v>0</v>
      </c>
      <c r="AA58" s="54">
        <f>AA60+AA61</f>
        <v>41.410000000000004</v>
      </c>
      <c r="AB58" s="54">
        <v>0</v>
      </c>
      <c r="AC58" s="54">
        <v>0</v>
      </c>
      <c r="AD58" s="54">
        <v>0</v>
      </c>
      <c r="AE58" s="54">
        <v>0</v>
      </c>
      <c r="AF58" s="54">
        <f>AF60+AF61</f>
        <v>467</v>
      </c>
      <c r="AG58" s="54">
        <v>0</v>
      </c>
      <c r="AH58" s="54">
        <f>AH60+AH61</f>
        <v>39.58</v>
      </c>
      <c r="AI58" s="54">
        <v>0</v>
      </c>
      <c r="AJ58" s="54">
        <v>0</v>
      </c>
      <c r="AK58" s="54">
        <v>0</v>
      </c>
      <c r="AL58" s="54">
        <v>0</v>
      </c>
      <c r="AM58" s="54">
        <f>AM60+AM61</f>
        <v>431</v>
      </c>
      <c r="AN58" s="54">
        <v>0</v>
      </c>
      <c r="AO58" s="54">
        <f>AO60+AO61</f>
        <v>43.018000000000001</v>
      </c>
      <c r="AP58" s="54">
        <v>0</v>
      </c>
      <c r="AQ58" s="54">
        <v>0</v>
      </c>
      <c r="AR58" s="54">
        <v>0</v>
      </c>
      <c r="AS58" s="54">
        <v>0</v>
      </c>
      <c r="AT58" s="54">
        <f>AT60+AT61</f>
        <v>454</v>
      </c>
      <c r="AU58" s="54">
        <f t="shared" si="4"/>
        <v>0</v>
      </c>
      <c r="AV58" s="54">
        <f t="shared" si="5"/>
        <v>251.74800000000002</v>
      </c>
      <c r="AW58" s="54">
        <f t="shared" si="6"/>
        <v>0</v>
      </c>
      <c r="AX58" s="54">
        <f t="shared" si="7"/>
        <v>0</v>
      </c>
      <c r="AY58" s="54">
        <f t="shared" si="8"/>
        <v>0</v>
      </c>
      <c r="AZ58" s="54">
        <f t="shared" si="9"/>
        <v>0</v>
      </c>
      <c r="BA58" s="54">
        <f t="shared" si="10"/>
        <v>3213</v>
      </c>
      <c r="BL58" s="79"/>
    </row>
    <row r="59" spans="1:64" ht="31.5" x14ac:dyDescent="0.25">
      <c r="A59" s="72" t="s">
        <v>83</v>
      </c>
      <c r="B59" s="32" t="s">
        <v>84</v>
      </c>
      <c r="C59" s="74" t="s">
        <v>117</v>
      </c>
      <c r="D59" s="54">
        <f>D58</f>
        <v>251.74799999999999</v>
      </c>
      <c r="E59" s="54">
        <v>0</v>
      </c>
      <c r="F59" s="54">
        <f>F58</f>
        <v>52.629999999999995</v>
      </c>
      <c r="G59" s="54">
        <v>0</v>
      </c>
      <c r="H59" s="54">
        <v>0</v>
      </c>
      <c r="I59" s="54">
        <v>0</v>
      </c>
      <c r="J59" s="54">
        <v>0</v>
      </c>
      <c r="K59" s="54">
        <f>K58</f>
        <v>803</v>
      </c>
      <c r="L59" s="54">
        <v>0</v>
      </c>
      <c r="M59" s="54">
        <f>M58</f>
        <v>42.93</v>
      </c>
      <c r="N59" s="54">
        <v>0</v>
      </c>
      <c r="O59" s="54">
        <v>0</v>
      </c>
      <c r="P59" s="54">
        <v>0</v>
      </c>
      <c r="Q59" s="54">
        <v>0</v>
      </c>
      <c r="R59" s="54">
        <f>R58</f>
        <v>576</v>
      </c>
      <c r="S59" s="54">
        <v>0</v>
      </c>
      <c r="T59" s="54">
        <f>T58</f>
        <v>32.18</v>
      </c>
      <c r="U59" s="54">
        <v>0</v>
      </c>
      <c r="V59" s="54">
        <v>0</v>
      </c>
      <c r="W59" s="54">
        <v>0</v>
      </c>
      <c r="X59" s="54">
        <v>0</v>
      </c>
      <c r="Y59" s="54">
        <f>Y58</f>
        <v>482</v>
      </c>
      <c r="Z59" s="54">
        <v>0</v>
      </c>
      <c r="AA59" s="54">
        <f>AA58</f>
        <v>41.410000000000004</v>
      </c>
      <c r="AB59" s="54">
        <v>0</v>
      </c>
      <c r="AC59" s="54">
        <v>0</v>
      </c>
      <c r="AD59" s="54">
        <v>0</v>
      </c>
      <c r="AE59" s="54">
        <v>0</v>
      </c>
      <c r="AF59" s="54">
        <f>AF58</f>
        <v>467</v>
      </c>
      <c r="AG59" s="54">
        <v>0</v>
      </c>
      <c r="AH59" s="54">
        <f>AH58</f>
        <v>39.58</v>
      </c>
      <c r="AI59" s="54">
        <v>0</v>
      </c>
      <c r="AJ59" s="54">
        <v>0</v>
      </c>
      <c r="AK59" s="54">
        <v>0</v>
      </c>
      <c r="AL59" s="54">
        <v>0</v>
      </c>
      <c r="AM59" s="54">
        <f>AM58</f>
        <v>431</v>
      </c>
      <c r="AN59" s="54">
        <v>0</v>
      </c>
      <c r="AO59" s="54">
        <f>AO58</f>
        <v>43.018000000000001</v>
      </c>
      <c r="AP59" s="54">
        <v>0</v>
      </c>
      <c r="AQ59" s="54">
        <v>0</v>
      </c>
      <c r="AR59" s="54">
        <v>0</v>
      </c>
      <c r="AS59" s="54">
        <v>0</v>
      </c>
      <c r="AT59" s="54">
        <f>AT58</f>
        <v>454</v>
      </c>
      <c r="AU59" s="54">
        <f t="shared" si="4"/>
        <v>0</v>
      </c>
      <c r="AV59" s="54">
        <f t="shared" si="5"/>
        <v>251.74800000000002</v>
      </c>
      <c r="AW59" s="54">
        <f t="shared" si="6"/>
        <v>0</v>
      </c>
      <c r="AX59" s="54">
        <f t="shared" si="7"/>
        <v>0</v>
      </c>
      <c r="AY59" s="54">
        <f t="shared" si="8"/>
        <v>0</v>
      </c>
      <c r="AZ59" s="54">
        <f t="shared" si="9"/>
        <v>0</v>
      </c>
      <c r="BA59" s="54">
        <f t="shared" si="10"/>
        <v>3213</v>
      </c>
      <c r="BL59" s="79"/>
    </row>
    <row r="60" spans="1:64" ht="126" x14ac:dyDescent="0.25">
      <c r="A60" s="72" t="s">
        <v>83</v>
      </c>
      <c r="B60" s="32" t="s">
        <v>496</v>
      </c>
      <c r="C60" s="73" t="s">
        <v>497</v>
      </c>
      <c r="D60" s="54">
        <f>AV60</f>
        <v>64.117999999999995</v>
      </c>
      <c r="E60" s="54">
        <v>0</v>
      </c>
      <c r="F60" s="54">
        <v>21.75</v>
      </c>
      <c r="G60" s="54">
        <v>0</v>
      </c>
      <c r="H60" s="54">
        <v>0</v>
      </c>
      <c r="I60" s="54">
        <v>0</v>
      </c>
      <c r="J60" s="54">
        <v>0</v>
      </c>
      <c r="K60" s="54">
        <v>438</v>
      </c>
      <c r="L60" s="54">
        <v>0</v>
      </c>
      <c r="M60" s="54">
        <v>12.66</v>
      </c>
      <c r="N60" s="54">
        <v>0</v>
      </c>
      <c r="O60" s="54">
        <v>0</v>
      </c>
      <c r="P60" s="54">
        <v>0</v>
      </c>
      <c r="Q60" s="54">
        <v>0</v>
      </c>
      <c r="R60" s="54">
        <v>248</v>
      </c>
      <c r="S60" s="54">
        <v>0</v>
      </c>
      <c r="T60" s="54">
        <v>8.6999999999999993</v>
      </c>
      <c r="U60" s="54">
        <v>0</v>
      </c>
      <c r="V60" s="54">
        <v>0</v>
      </c>
      <c r="W60" s="54">
        <v>0</v>
      </c>
      <c r="X60" s="54">
        <v>0</v>
      </c>
      <c r="Y60" s="54">
        <v>188</v>
      </c>
      <c r="Z60" s="54">
        <v>0</v>
      </c>
      <c r="AA60" s="54">
        <v>6.39</v>
      </c>
      <c r="AB60" s="54">
        <v>0</v>
      </c>
      <c r="AC60" s="54">
        <v>0</v>
      </c>
      <c r="AD60" s="54">
        <v>0</v>
      </c>
      <c r="AE60" s="54">
        <v>0</v>
      </c>
      <c r="AF60" s="54">
        <v>125</v>
      </c>
      <c r="AG60" s="54">
        <v>0</v>
      </c>
      <c r="AH60" s="54">
        <v>6.54</v>
      </c>
      <c r="AI60" s="54">
        <v>0</v>
      </c>
      <c r="AJ60" s="54">
        <v>0</v>
      </c>
      <c r="AK60" s="54">
        <v>0</v>
      </c>
      <c r="AL60" s="54">
        <v>0</v>
      </c>
      <c r="AM60" s="54">
        <v>122</v>
      </c>
      <c r="AN60" s="54">
        <v>0</v>
      </c>
      <c r="AO60" s="54">
        <v>8.0779999999999994</v>
      </c>
      <c r="AP60" s="54">
        <v>0</v>
      </c>
      <c r="AQ60" s="54">
        <v>0</v>
      </c>
      <c r="AR60" s="54">
        <v>0</v>
      </c>
      <c r="AS60" s="54">
        <v>0</v>
      </c>
      <c r="AT60" s="54">
        <v>141</v>
      </c>
      <c r="AU60" s="54">
        <f t="shared" si="4"/>
        <v>0</v>
      </c>
      <c r="AV60" s="54">
        <f t="shared" si="5"/>
        <v>64.117999999999995</v>
      </c>
      <c r="AW60" s="54">
        <f t="shared" si="6"/>
        <v>0</v>
      </c>
      <c r="AX60" s="54">
        <f t="shared" si="7"/>
        <v>0</v>
      </c>
      <c r="AY60" s="54">
        <f t="shared" si="8"/>
        <v>0</v>
      </c>
      <c r="AZ60" s="54">
        <f t="shared" si="9"/>
        <v>0</v>
      </c>
      <c r="BA60" s="54">
        <f t="shared" si="10"/>
        <v>1262</v>
      </c>
      <c r="BL60" s="79"/>
    </row>
    <row r="61" spans="1:64" ht="178.5" customHeight="1" x14ac:dyDescent="0.25">
      <c r="A61" s="72" t="s">
        <v>83</v>
      </c>
      <c r="B61" s="32" t="s">
        <v>498</v>
      </c>
      <c r="C61" s="73" t="s">
        <v>499</v>
      </c>
      <c r="D61" s="54">
        <f>AV61</f>
        <v>187.63</v>
      </c>
      <c r="E61" s="54">
        <v>0</v>
      </c>
      <c r="F61" s="54">
        <v>30.88</v>
      </c>
      <c r="G61" s="54">
        <v>0</v>
      </c>
      <c r="H61" s="54">
        <v>0</v>
      </c>
      <c r="I61" s="54">
        <v>0</v>
      </c>
      <c r="J61" s="54">
        <v>0</v>
      </c>
      <c r="K61" s="54">
        <v>365</v>
      </c>
      <c r="L61" s="54">
        <v>0</v>
      </c>
      <c r="M61" s="54">
        <v>30.27</v>
      </c>
      <c r="N61" s="54">
        <v>0</v>
      </c>
      <c r="O61" s="54">
        <v>0</v>
      </c>
      <c r="P61" s="54">
        <v>0</v>
      </c>
      <c r="Q61" s="54">
        <v>0</v>
      </c>
      <c r="R61" s="54">
        <v>328</v>
      </c>
      <c r="S61" s="54">
        <v>0</v>
      </c>
      <c r="T61" s="54">
        <v>23.48</v>
      </c>
      <c r="U61" s="54">
        <v>0</v>
      </c>
      <c r="V61" s="54">
        <v>0</v>
      </c>
      <c r="W61" s="54">
        <v>0</v>
      </c>
      <c r="X61" s="54">
        <v>0</v>
      </c>
      <c r="Y61" s="54">
        <v>294</v>
      </c>
      <c r="Z61" s="54">
        <v>0</v>
      </c>
      <c r="AA61" s="54">
        <v>35.020000000000003</v>
      </c>
      <c r="AB61" s="54">
        <v>0</v>
      </c>
      <c r="AC61" s="54">
        <v>0</v>
      </c>
      <c r="AD61" s="54">
        <v>0</v>
      </c>
      <c r="AE61" s="54">
        <v>0</v>
      </c>
      <c r="AF61" s="54">
        <v>342</v>
      </c>
      <c r="AG61" s="54">
        <v>0</v>
      </c>
      <c r="AH61" s="54">
        <v>33.04</v>
      </c>
      <c r="AI61" s="54">
        <v>0</v>
      </c>
      <c r="AJ61" s="54">
        <v>0</v>
      </c>
      <c r="AK61" s="54">
        <v>0</v>
      </c>
      <c r="AL61" s="54">
        <v>0</v>
      </c>
      <c r="AM61" s="54">
        <v>309</v>
      </c>
      <c r="AN61" s="54">
        <v>0</v>
      </c>
      <c r="AO61" s="54">
        <v>34.94</v>
      </c>
      <c r="AP61" s="54">
        <v>0</v>
      </c>
      <c r="AQ61" s="54">
        <v>0</v>
      </c>
      <c r="AR61" s="54">
        <v>0</v>
      </c>
      <c r="AS61" s="54">
        <v>0</v>
      </c>
      <c r="AT61" s="54">
        <v>313</v>
      </c>
      <c r="AU61" s="54">
        <f t="shared" si="4"/>
        <v>0</v>
      </c>
      <c r="AV61" s="54">
        <f t="shared" si="5"/>
        <v>187.63</v>
      </c>
      <c r="AW61" s="54">
        <f t="shared" si="6"/>
        <v>0</v>
      </c>
      <c r="AX61" s="54">
        <f t="shared" si="7"/>
        <v>0</v>
      </c>
      <c r="AY61" s="54">
        <f t="shared" si="8"/>
        <v>0</v>
      </c>
      <c r="AZ61" s="54">
        <f t="shared" si="9"/>
        <v>0</v>
      </c>
      <c r="BA61" s="54">
        <f t="shared" si="10"/>
        <v>1951</v>
      </c>
      <c r="BL61" s="79"/>
    </row>
    <row r="62" spans="1:64" ht="31.5" x14ac:dyDescent="0.25">
      <c r="A62" s="72" t="s">
        <v>85</v>
      </c>
      <c r="B62" s="32" t="s">
        <v>86</v>
      </c>
      <c r="C62" s="74" t="s">
        <v>117</v>
      </c>
      <c r="D62" s="54" t="s">
        <v>118</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c r="AA62" s="54">
        <v>0</v>
      </c>
      <c r="AB62" s="54">
        <v>0</v>
      </c>
      <c r="AC62" s="54">
        <v>0</v>
      </c>
      <c r="AD62" s="54">
        <v>0</v>
      </c>
      <c r="AE62" s="54">
        <v>0</v>
      </c>
      <c r="AF62" s="54">
        <v>0</v>
      </c>
      <c r="AG62" s="54">
        <v>0</v>
      </c>
      <c r="AH62" s="54">
        <v>0</v>
      </c>
      <c r="AI62" s="54">
        <v>0</v>
      </c>
      <c r="AJ62" s="54">
        <v>0</v>
      </c>
      <c r="AK62" s="54">
        <v>0</v>
      </c>
      <c r="AL62" s="54">
        <v>0</v>
      </c>
      <c r="AM62" s="54">
        <v>0</v>
      </c>
      <c r="AN62" s="54">
        <v>0</v>
      </c>
      <c r="AO62" s="54">
        <v>0</v>
      </c>
      <c r="AP62" s="54">
        <v>0</v>
      </c>
      <c r="AQ62" s="54">
        <v>0</v>
      </c>
      <c r="AR62" s="54">
        <v>0</v>
      </c>
      <c r="AS62" s="54">
        <v>0</v>
      </c>
      <c r="AT62" s="54">
        <v>0</v>
      </c>
      <c r="AU62" s="54">
        <f t="shared" si="4"/>
        <v>0</v>
      </c>
      <c r="AV62" s="54">
        <f t="shared" si="5"/>
        <v>0</v>
      </c>
      <c r="AW62" s="54">
        <f t="shared" si="6"/>
        <v>0</v>
      </c>
      <c r="AX62" s="54">
        <f t="shared" si="7"/>
        <v>0</v>
      </c>
      <c r="AY62" s="54">
        <f t="shared" si="8"/>
        <v>0</v>
      </c>
      <c r="AZ62" s="54">
        <f t="shared" si="9"/>
        <v>0</v>
      </c>
      <c r="BA62" s="54">
        <f t="shared" si="10"/>
        <v>0</v>
      </c>
      <c r="BL62" s="79"/>
    </row>
    <row r="63" spans="1:64" ht="31.5" x14ac:dyDescent="0.25">
      <c r="A63" s="72" t="s">
        <v>87</v>
      </c>
      <c r="B63" s="32" t="s">
        <v>88</v>
      </c>
      <c r="C63" s="74" t="s">
        <v>117</v>
      </c>
      <c r="D63" s="54" t="s">
        <v>118</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c r="AA63" s="54">
        <v>0</v>
      </c>
      <c r="AB63" s="54">
        <v>0</v>
      </c>
      <c r="AC63" s="54">
        <v>0</v>
      </c>
      <c r="AD63" s="54">
        <v>0</v>
      </c>
      <c r="AE63" s="54">
        <v>0</v>
      </c>
      <c r="AF63" s="54">
        <v>0</v>
      </c>
      <c r="AG63" s="54">
        <v>0</v>
      </c>
      <c r="AH63" s="54">
        <v>0</v>
      </c>
      <c r="AI63" s="54">
        <v>0</v>
      </c>
      <c r="AJ63" s="54">
        <v>0</v>
      </c>
      <c r="AK63" s="54">
        <v>0</v>
      </c>
      <c r="AL63" s="54">
        <v>0</v>
      </c>
      <c r="AM63" s="54">
        <v>0</v>
      </c>
      <c r="AN63" s="54">
        <v>0</v>
      </c>
      <c r="AO63" s="54">
        <v>0</v>
      </c>
      <c r="AP63" s="54">
        <v>0</v>
      </c>
      <c r="AQ63" s="54">
        <v>0</v>
      </c>
      <c r="AR63" s="54">
        <v>0</v>
      </c>
      <c r="AS63" s="54">
        <v>0</v>
      </c>
      <c r="AT63" s="54">
        <v>0</v>
      </c>
      <c r="AU63" s="54">
        <f t="shared" si="4"/>
        <v>0</v>
      </c>
      <c r="AV63" s="54">
        <f t="shared" si="5"/>
        <v>0</v>
      </c>
      <c r="AW63" s="54">
        <f t="shared" si="6"/>
        <v>0</v>
      </c>
      <c r="AX63" s="54">
        <f t="shared" si="7"/>
        <v>0</v>
      </c>
      <c r="AY63" s="54">
        <f t="shared" si="8"/>
        <v>0</v>
      </c>
      <c r="AZ63" s="54">
        <f t="shared" si="9"/>
        <v>0</v>
      </c>
      <c r="BA63" s="54">
        <f t="shared" si="10"/>
        <v>0</v>
      </c>
      <c r="BL63" s="79"/>
    </row>
    <row r="64" spans="1:64" ht="31.5" x14ac:dyDescent="0.25">
      <c r="A64" s="72" t="s">
        <v>89</v>
      </c>
      <c r="B64" s="32" t="s">
        <v>90</v>
      </c>
      <c r="C64" s="74" t="s">
        <v>117</v>
      </c>
      <c r="D64" s="54" t="s">
        <v>118</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c r="AA64" s="54">
        <v>0</v>
      </c>
      <c r="AB64" s="54">
        <v>0</v>
      </c>
      <c r="AC64" s="54">
        <v>0</v>
      </c>
      <c r="AD64" s="54">
        <v>0</v>
      </c>
      <c r="AE64" s="54">
        <v>0</v>
      </c>
      <c r="AF64" s="54">
        <v>0</v>
      </c>
      <c r="AG64" s="54">
        <v>0</v>
      </c>
      <c r="AH64" s="54">
        <v>0</v>
      </c>
      <c r="AI64" s="54">
        <v>0</v>
      </c>
      <c r="AJ64" s="54">
        <v>0</v>
      </c>
      <c r="AK64" s="54">
        <v>0</v>
      </c>
      <c r="AL64" s="54">
        <v>0</v>
      </c>
      <c r="AM64" s="54">
        <v>0</v>
      </c>
      <c r="AN64" s="54">
        <v>0</v>
      </c>
      <c r="AO64" s="54">
        <v>0</v>
      </c>
      <c r="AP64" s="54">
        <v>0</v>
      </c>
      <c r="AQ64" s="54">
        <v>0</v>
      </c>
      <c r="AR64" s="54">
        <v>0</v>
      </c>
      <c r="AS64" s="54">
        <v>0</v>
      </c>
      <c r="AT64" s="54">
        <v>0</v>
      </c>
      <c r="AU64" s="54">
        <f t="shared" si="4"/>
        <v>0</v>
      </c>
      <c r="AV64" s="54">
        <f t="shared" si="5"/>
        <v>0</v>
      </c>
      <c r="AW64" s="54">
        <f t="shared" si="6"/>
        <v>0</v>
      </c>
      <c r="AX64" s="54">
        <f t="shared" si="7"/>
        <v>0</v>
      </c>
      <c r="AY64" s="54">
        <f t="shared" si="8"/>
        <v>0</v>
      </c>
      <c r="AZ64" s="54">
        <f t="shared" si="9"/>
        <v>0</v>
      </c>
      <c r="BA64" s="54">
        <f t="shared" si="10"/>
        <v>0</v>
      </c>
      <c r="BL64" s="79"/>
    </row>
    <row r="65" spans="1:64" ht="31.5" x14ac:dyDescent="0.25">
      <c r="A65" s="72" t="s">
        <v>91</v>
      </c>
      <c r="B65" s="32" t="s">
        <v>92</v>
      </c>
      <c r="C65" s="74" t="s">
        <v>117</v>
      </c>
      <c r="D65" s="54" t="s">
        <v>118</v>
      </c>
      <c r="E65" s="54">
        <v>0</v>
      </c>
      <c r="F65" s="54">
        <v>0</v>
      </c>
      <c r="G65" s="54">
        <v>0</v>
      </c>
      <c r="H65" s="54">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c r="AA65" s="54">
        <v>0</v>
      </c>
      <c r="AB65" s="54">
        <v>0</v>
      </c>
      <c r="AC65" s="54">
        <v>0</v>
      </c>
      <c r="AD65" s="54">
        <v>0</v>
      </c>
      <c r="AE65" s="54">
        <v>0</v>
      </c>
      <c r="AF65" s="54">
        <v>0</v>
      </c>
      <c r="AG65" s="54">
        <v>0</v>
      </c>
      <c r="AH65" s="54">
        <v>0</v>
      </c>
      <c r="AI65" s="54">
        <v>0</v>
      </c>
      <c r="AJ65" s="54">
        <v>0</v>
      </c>
      <c r="AK65" s="54">
        <v>0</v>
      </c>
      <c r="AL65" s="54">
        <v>0</v>
      </c>
      <c r="AM65" s="54">
        <v>0</v>
      </c>
      <c r="AN65" s="54">
        <v>0</v>
      </c>
      <c r="AO65" s="54">
        <v>0</v>
      </c>
      <c r="AP65" s="54">
        <v>0</v>
      </c>
      <c r="AQ65" s="54">
        <v>0</v>
      </c>
      <c r="AR65" s="54">
        <v>0</v>
      </c>
      <c r="AS65" s="54">
        <v>0</v>
      </c>
      <c r="AT65" s="54">
        <v>0</v>
      </c>
      <c r="AU65" s="54">
        <f t="shared" si="4"/>
        <v>0</v>
      </c>
      <c r="AV65" s="54">
        <f t="shared" si="5"/>
        <v>0</v>
      </c>
      <c r="AW65" s="54">
        <f t="shared" si="6"/>
        <v>0</v>
      </c>
      <c r="AX65" s="54">
        <f t="shared" si="7"/>
        <v>0</v>
      </c>
      <c r="AY65" s="54">
        <f t="shared" si="8"/>
        <v>0</v>
      </c>
      <c r="AZ65" s="54">
        <f t="shared" si="9"/>
        <v>0</v>
      </c>
      <c r="BA65" s="54">
        <f t="shared" si="10"/>
        <v>0</v>
      </c>
      <c r="BL65" s="79"/>
    </row>
    <row r="66" spans="1:64" ht="31.5" x14ac:dyDescent="0.25">
      <c r="A66" s="72" t="s">
        <v>93</v>
      </c>
      <c r="B66" s="32" t="s">
        <v>94</v>
      </c>
      <c r="C66" s="74" t="s">
        <v>117</v>
      </c>
      <c r="D66" s="54" t="s">
        <v>118</v>
      </c>
      <c r="E66" s="54">
        <v>0</v>
      </c>
      <c r="F66" s="54">
        <v>0</v>
      </c>
      <c r="G66" s="54">
        <v>0</v>
      </c>
      <c r="H66" s="54">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c r="AA66" s="54">
        <v>0</v>
      </c>
      <c r="AB66" s="54">
        <v>0</v>
      </c>
      <c r="AC66" s="54">
        <v>0</v>
      </c>
      <c r="AD66" s="54">
        <v>0</v>
      </c>
      <c r="AE66" s="54">
        <v>0</v>
      </c>
      <c r="AF66" s="54">
        <v>0</v>
      </c>
      <c r="AG66" s="54">
        <v>0</v>
      </c>
      <c r="AH66" s="54">
        <v>0</v>
      </c>
      <c r="AI66" s="54">
        <v>0</v>
      </c>
      <c r="AJ66" s="54">
        <v>0</v>
      </c>
      <c r="AK66" s="54">
        <v>0</v>
      </c>
      <c r="AL66" s="54">
        <v>0</v>
      </c>
      <c r="AM66" s="54">
        <v>0</v>
      </c>
      <c r="AN66" s="54">
        <v>0</v>
      </c>
      <c r="AO66" s="54">
        <v>0</v>
      </c>
      <c r="AP66" s="54">
        <v>0</v>
      </c>
      <c r="AQ66" s="54">
        <v>0</v>
      </c>
      <c r="AR66" s="54">
        <v>0</v>
      </c>
      <c r="AS66" s="54">
        <v>0</v>
      </c>
      <c r="AT66" s="54">
        <v>0</v>
      </c>
      <c r="AU66" s="54">
        <f t="shared" si="4"/>
        <v>0</v>
      </c>
      <c r="AV66" s="54">
        <f t="shared" si="5"/>
        <v>0</v>
      </c>
      <c r="AW66" s="54">
        <f t="shared" si="6"/>
        <v>0</v>
      </c>
      <c r="AX66" s="54">
        <f t="shared" si="7"/>
        <v>0</v>
      </c>
      <c r="AY66" s="54">
        <f t="shared" si="8"/>
        <v>0</v>
      </c>
      <c r="AZ66" s="54">
        <f t="shared" si="9"/>
        <v>0</v>
      </c>
      <c r="BA66" s="54">
        <f t="shared" si="10"/>
        <v>0</v>
      </c>
      <c r="BL66" s="79"/>
    </row>
    <row r="67" spans="1:64" ht="31.5" x14ac:dyDescent="0.25">
      <c r="A67" s="72" t="s">
        <v>95</v>
      </c>
      <c r="B67" s="32" t="s">
        <v>96</v>
      </c>
      <c r="C67" s="74" t="s">
        <v>117</v>
      </c>
      <c r="D67" s="54" t="s">
        <v>118</v>
      </c>
      <c r="E67" s="54">
        <v>0</v>
      </c>
      <c r="F67" s="54">
        <v>0</v>
      </c>
      <c r="G67" s="54">
        <v>0</v>
      </c>
      <c r="H67" s="54">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c r="AA67" s="54">
        <v>0</v>
      </c>
      <c r="AB67" s="54">
        <v>0</v>
      </c>
      <c r="AC67" s="54">
        <v>0</v>
      </c>
      <c r="AD67" s="54">
        <v>0</v>
      </c>
      <c r="AE67" s="54">
        <v>0</v>
      </c>
      <c r="AF67" s="54">
        <v>0</v>
      </c>
      <c r="AG67" s="54">
        <v>0</v>
      </c>
      <c r="AH67" s="54">
        <v>0</v>
      </c>
      <c r="AI67" s="54">
        <v>0</v>
      </c>
      <c r="AJ67" s="54">
        <v>0</v>
      </c>
      <c r="AK67" s="54">
        <v>0</v>
      </c>
      <c r="AL67" s="54">
        <v>0</v>
      </c>
      <c r="AM67" s="54">
        <v>0</v>
      </c>
      <c r="AN67" s="54">
        <v>0</v>
      </c>
      <c r="AO67" s="54">
        <v>0</v>
      </c>
      <c r="AP67" s="54">
        <v>0</v>
      </c>
      <c r="AQ67" s="54">
        <v>0</v>
      </c>
      <c r="AR67" s="54">
        <v>0</v>
      </c>
      <c r="AS67" s="54">
        <v>0</v>
      </c>
      <c r="AT67" s="54">
        <v>0</v>
      </c>
      <c r="AU67" s="54">
        <f t="shared" si="4"/>
        <v>0</v>
      </c>
      <c r="AV67" s="54">
        <f t="shared" si="5"/>
        <v>0</v>
      </c>
      <c r="AW67" s="54">
        <f t="shared" si="6"/>
        <v>0</v>
      </c>
      <c r="AX67" s="54">
        <f t="shared" si="7"/>
        <v>0</v>
      </c>
      <c r="AY67" s="54">
        <f t="shared" si="8"/>
        <v>0</v>
      </c>
      <c r="AZ67" s="54">
        <f t="shared" si="9"/>
        <v>0</v>
      </c>
      <c r="BA67" s="54">
        <f t="shared" si="10"/>
        <v>0</v>
      </c>
      <c r="BL67" s="79"/>
    </row>
    <row r="68" spans="1:64" ht="31.5" x14ac:dyDescent="0.25">
      <c r="A68" s="72" t="s">
        <v>97</v>
      </c>
      <c r="B68" s="32" t="s">
        <v>98</v>
      </c>
      <c r="C68" s="74" t="s">
        <v>117</v>
      </c>
      <c r="D68" s="54" t="s">
        <v>118</v>
      </c>
      <c r="E68" s="54">
        <v>0</v>
      </c>
      <c r="F68" s="54">
        <v>0</v>
      </c>
      <c r="G68" s="54">
        <v>0</v>
      </c>
      <c r="H68" s="54">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c r="AA68" s="54">
        <v>0</v>
      </c>
      <c r="AB68" s="54">
        <v>0</v>
      </c>
      <c r="AC68" s="54">
        <v>0</v>
      </c>
      <c r="AD68" s="54">
        <v>0</v>
      </c>
      <c r="AE68" s="54">
        <v>0</v>
      </c>
      <c r="AF68" s="54">
        <v>0</v>
      </c>
      <c r="AG68" s="54">
        <v>0</v>
      </c>
      <c r="AH68" s="54">
        <v>0</v>
      </c>
      <c r="AI68" s="54">
        <v>0</v>
      </c>
      <c r="AJ68" s="54">
        <v>0</v>
      </c>
      <c r="AK68" s="54">
        <v>0</v>
      </c>
      <c r="AL68" s="54">
        <v>0</v>
      </c>
      <c r="AM68" s="54">
        <v>0</v>
      </c>
      <c r="AN68" s="54">
        <v>0</v>
      </c>
      <c r="AO68" s="54">
        <v>0</v>
      </c>
      <c r="AP68" s="54">
        <v>0</v>
      </c>
      <c r="AQ68" s="54">
        <v>0</v>
      </c>
      <c r="AR68" s="54">
        <v>0</v>
      </c>
      <c r="AS68" s="54">
        <v>0</v>
      </c>
      <c r="AT68" s="54">
        <v>0</v>
      </c>
      <c r="AU68" s="54">
        <f t="shared" si="4"/>
        <v>0</v>
      </c>
      <c r="AV68" s="54">
        <f t="shared" si="5"/>
        <v>0</v>
      </c>
      <c r="AW68" s="54">
        <f t="shared" si="6"/>
        <v>0</v>
      </c>
      <c r="AX68" s="54">
        <f t="shared" si="7"/>
        <v>0</v>
      </c>
      <c r="AY68" s="54">
        <f t="shared" si="8"/>
        <v>0</v>
      </c>
      <c r="AZ68" s="54">
        <f t="shared" si="9"/>
        <v>0</v>
      </c>
      <c r="BA68" s="54">
        <f t="shared" si="10"/>
        <v>0</v>
      </c>
      <c r="BL68" s="79"/>
    </row>
    <row r="69" spans="1:64" ht="31.5" x14ac:dyDescent="0.25">
      <c r="A69" s="72" t="s">
        <v>99</v>
      </c>
      <c r="B69" s="32" t="s">
        <v>100</v>
      </c>
      <c r="C69" s="74" t="s">
        <v>117</v>
      </c>
      <c r="D69" s="54" t="s">
        <v>118</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c r="AA69" s="54">
        <v>0</v>
      </c>
      <c r="AB69" s="54">
        <v>0</v>
      </c>
      <c r="AC69" s="54">
        <v>0</v>
      </c>
      <c r="AD69" s="54">
        <v>0</v>
      </c>
      <c r="AE69" s="54">
        <v>0</v>
      </c>
      <c r="AF69" s="54">
        <v>0</v>
      </c>
      <c r="AG69" s="54">
        <v>0</v>
      </c>
      <c r="AH69" s="54">
        <v>0</v>
      </c>
      <c r="AI69" s="54">
        <v>0</v>
      </c>
      <c r="AJ69" s="54">
        <v>0</v>
      </c>
      <c r="AK69" s="54">
        <v>0</v>
      </c>
      <c r="AL69" s="54">
        <v>0</v>
      </c>
      <c r="AM69" s="54">
        <v>0</v>
      </c>
      <c r="AN69" s="54">
        <v>0</v>
      </c>
      <c r="AO69" s="54">
        <v>0</v>
      </c>
      <c r="AP69" s="54">
        <v>0</v>
      </c>
      <c r="AQ69" s="54">
        <v>0</v>
      </c>
      <c r="AR69" s="54">
        <v>0</v>
      </c>
      <c r="AS69" s="54">
        <v>0</v>
      </c>
      <c r="AT69" s="54">
        <v>0</v>
      </c>
      <c r="AU69" s="54">
        <f t="shared" si="4"/>
        <v>0</v>
      </c>
      <c r="AV69" s="54">
        <f t="shared" si="5"/>
        <v>0</v>
      </c>
      <c r="AW69" s="54">
        <f t="shared" si="6"/>
        <v>0</v>
      </c>
      <c r="AX69" s="54">
        <f t="shared" si="7"/>
        <v>0</v>
      </c>
      <c r="AY69" s="54">
        <f t="shared" si="8"/>
        <v>0</v>
      </c>
      <c r="AZ69" s="54">
        <f t="shared" si="9"/>
        <v>0</v>
      </c>
      <c r="BA69" s="54">
        <f t="shared" si="10"/>
        <v>0</v>
      </c>
      <c r="BL69" s="79"/>
    </row>
    <row r="70" spans="1:64" x14ac:dyDescent="0.25">
      <c r="A70" s="72" t="s">
        <v>101</v>
      </c>
      <c r="B70" s="32" t="s">
        <v>102</v>
      </c>
      <c r="C70" s="74" t="s">
        <v>117</v>
      </c>
      <c r="D70" s="54" t="s">
        <v>118</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c r="AA70" s="54">
        <v>0</v>
      </c>
      <c r="AB70" s="54">
        <v>0</v>
      </c>
      <c r="AC70" s="54">
        <v>0</v>
      </c>
      <c r="AD70" s="54">
        <v>0</v>
      </c>
      <c r="AE70" s="54">
        <v>0</v>
      </c>
      <c r="AF70" s="54">
        <v>0</v>
      </c>
      <c r="AG70" s="54">
        <v>0</v>
      </c>
      <c r="AH70" s="54">
        <v>0</v>
      </c>
      <c r="AI70" s="54">
        <v>0</v>
      </c>
      <c r="AJ70" s="54">
        <v>0</v>
      </c>
      <c r="AK70" s="54">
        <v>0</v>
      </c>
      <c r="AL70" s="54">
        <v>0</v>
      </c>
      <c r="AM70" s="54">
        <v>0</v>
      </c>
      <c r="AN70" s="54">
        <v>0</v>
      </c>
      <c r="AO70" s="54">
        <v>0</v>
      </c>
      <c r="AP70" s="54">
        <v>0</v>
      </c>
      <c r="AQ70" s="54">
        <v>0</v>
      </c>
      <c r="AR70" s="54">
        <v>0</v>
      </c>
      <c r="AS70" s="54">
        <v>0</v>
      </c>
      <c r="AT70" s="54">
        <v>0</v>
      </c>
      <c r="AU70" s="54">
        <f t="shared" si="4"/>
        <v>0</v>
      </c>
      <c r="AV70" s="54">
        <f t="shared" si="5"/>
        <v>0</v>
      </c>
      <c r="AW70" s="54">
        <f t="shared" si="6"/>
        <v>0</v>
      </c>
      <c r="AX70" s="54">
        <f t="shared" si="7"/>
        <v>0</v>
      </c>
      <c r="AY70" s="54">
        <f t="shared" si="8"/>
        <v>0</v>
      </c>
      <c r="AZ70" s="54">
        <f t="shared" si="9"/>
        <v>0</v>
      </c>
      <c r="BA70" s="54">
        <f t="shared" si="10"/>
        <v>0</v>
      </c>
      <c r="BL70" s="79"/>
    </row>
    <row r="71" spans="1:64" ht="31.5" x14ac:dyDescent="0.25">
      <c r="A71" s="72" t="s">
        <v>103</v>
      </c>
      <c r="B71" s="32" t="s">
        <v>104</v>
      </c>
      <c r="C71" s="76" t="s">
        <v>117</v>
      </c>
      <c r="D71" s="54" t="s">
        <v>118</v>
      </c>
      <c r="E71" s="54">
        <v>0</v>
      </c>
      <c r="F71" s="54">
        <v>0</v>
      </c>
      <c r="G71" s="54">
        <v>0</v>
      </c>
      <c r="H71" s="54">
        <v>0</v>
      </c>
      <c r="I71" s="54">
        <v>0</v>
      </c>
      <c r="J71" s="54">
        <v>0</v>
      </c>
      <c r="K71" s="54">
        <v>0</v>
      </c>
      <c r="L71" s="54">
        <v>0</v>
      </c>
      <c r="M71" s="54">
        <v>0</v>
      </c>
      <c r="N71" s="54">
        <v>0</v>
      </c>
      <c r="O71" s="54">
        <v>0</v>
      </c>
      <c r="P71" s="54">
        <v>0</v>
      </c>
      <c r="Q71" s="54">
        <v>0</v>
      </c>
      <c r="R71" s="54">
        <v>0</v>
      </c>
      <c r="S71" s="54">
        <v>0</v>
      </c>
      <c r="T71" s="54">
        <v>0</v>
      </c>
      <c r="U71" s="54">
        <v>0</v>
      </c>
      <c r="V71" s="54">
        <v>0</v>
      </c>
      <c r="W71" s="54">
        <v>0</v>
      </c>
      <c r="X71" s="54">
        <v>0</v>
      </c>
      <c r="Y71" s="54">
        <v>0</v>
      </c>
      <c r="Z71" s="54">
        <v>0</v>
      </c>
      <c r="AA71" s="54">
        <v>0</v>
      </c>
      <c r="AB71" s="54">
        <v>0</v>
      </c>
      <c r="AC71" s="54">
        <v>0</v>
      </c>
      <c r="AD71" s="54">
        <v>0</v>
      </c>
      <c r="AE71" s="54">
        <v>0</v>
      </c>
      <c r="AF71" s="54">
        <v>0</v>
      </c>
      <c r="AG71" s="54">
        <v>0</v>
      </c>
      <c r="AH71" s="54">
        <v>0</v>
      </c>
      <c r="AI71" s="54">
        <v>0</v>
      </c>
      <c r="AJ71" s="54">
        <v>0</v>
      </c>
      <c r="AK71" s="54">
        <v>0</v>
      </c>
      <c r="AL71" s="54">
        <v>0</v>
      </c>
      <c r="AM71" s="54">
        <v>0</v>
      </c>
      <c r="AN71" s="54">
        <v>0</v>
      </c>
      <c r="AO71" s="54">
        <v>0</v>
      </c>
      <c r="AP71" s="54">
        <v>0</v>
      </c>
      <c r="AQ71" s="54">
        <v>0</v>
      </c>
      <c r="AR71" s="54">
        <v>0</v>
      </c>
      <c r="AS71" s="54">
        <v>0</v>
      </c>
      <c r="AT71" s="54">
        <v>0</v>
      </c>
      <c r="AU71" s="54">
        <f t="shared" si="4"/>
        <v>0</v>
      </c>
      <c r="AV71" s="54">
        <f t="shared" si="5"/>
        <v>0</v>
      </c>
      <c r="AW71" s="54">
        <f t="shared" si="6"/>
        <v>0</v>
      </c>
      <c r="AX71" s="54">
        <f t="shared" si="7"/>
        <v>0</v>
      </c>
      <c r="AY71" s="54">
        <f t="shared" si="8"/>
        <v>0</v>
      </c>
      <c r="AZ71" s="54">
        <f t="shared" si="9"/>
        <v>0</v>
      </c>
      <c r="BA71" s="54">
        <f t="shared" si="10"/>
        <v>0</v>
      </c>
      <c r="BL71" s="79"/>
    </row>
    <row r="72" spans="1:64" ht="47.25" x14ac:dyDescent="0.25">
      <c r="A72" s="72" t="s">
        <v>105</v>
      </c>
      <c r="B72" s="32" t="s">
        <v>106</v>
      </c>
      <c r="C72" s="76" t="s">
        <v>117</v>
      </c>
      <c r="D72" s="54" t="s">
        <v>118</v>
      </c>
      <c r="E72" s="54">
        <v>0</v>
      </c>
      <c r="F72" s="54">
        <v>0</v>
      </c>
      <c r="G72" s="54">
        <v>0</v>
      </c>
      <c r="H72" s="54">
        <v>0</v>
      </c>
      <c r="I72" s="54">
        <v>0</v>
      </c>
      <c r="J72" s="54">
        <v>0</v>
      </c>
      <c r="K72" s="54">
        <v>0</v>
      </c>
      <c r="L72" s="54">
        <v>0</v>
      </c>
      <c r="M72" s="54">
        <v>0</v>
      </c>
      <c r="N72" s="54">
        <v>0</v>
      </c>
      <c r="O72" s="54">
        <v>0</v>
      </c>
      <c r="P72" s="54">
        <v>0</v>
      </c>
      <c r="Q72" s="54">
        <v>0</v>
      </c>
      <c r="R72" s="54">
        <v>0</v>
      </c>
      <c r="S72" s="54">
        <v>0</v>
      </c>
      <c r="T72" s="54">
        <v>0</v>
      </c>
      <c r="U72" s="54">
        <v>0</v>
      </c>
      <c r="V72" s="54">
        <v>0</v>
      </c>
      <c r="W72" s="54">
        <v>0</v>
      </c>
      <c r="X72" s="54">
        <v>0</v>
      </c>
      <c r="Y72" s="54">
        <v>0</v>
      </c>
      <c r="Z72" s="54">
        <v>0</v>
      </c>
      <c r="AA72" s="54">
        <v>0</v>
      </c>
      <c r="AB72" s="54">
        <v>0</v>
      </c>
      <c r="AC72" s="54">
        <v>0</v>
      </c>
      <c r="AD72" s="54">
        <v>0</v>
      </c>
      <c r="AE72" s="54">
        <v>0</v>
      </c>
      <c r="AF72" s="54">
        <v>0</v>
      </c>
      <c r="AG72" s="54">
        <v>0</v>
      </c>
      <c r="AH72" s="54">
        <v>0</v>
      </c>
      <c r="AI72" s="54">
        <v>0</v>
      </c>
      <c r="AJ72" s="54">
        <v>0</v>
      </c>
      <c r="AK72" s="54">
        <v>0</v>
      </c>
      <c r="AL72" s="54">
        <v>0</v>
      </c>
      <c r="AM72" s="54">
        <v>0</v>
      </c>
      <c r="AN72" s="54">
        <v>0</v>
      </c>
      <c r="AO72" s="54">
        <v>0</v>
      </c>
      <c r="AP72" s="54">
        <v>0</v>
      </c>
      <c r="AQ72" s="54">
        <v>0</v>
      </c>
      <c r="AR72" s="54">
        <v>0</v>
      </c>
      <c r="AS72" s="54">
        <v>0</v>
      </c>
      <c r="AT72" s="54">
        <v>0</v>
      </c>
      <c r="AU72" s="54">
        <f t="shared" si="4"/>
        <v>0</v>
      </c>
      <c r="AV72" s="54">
        <f t="shared" si="5"/>
        <v>0</v>
      </c>
      <c r="AW72" s="54">
        <f t="shared" si="6"/>
        <v>0</v>
      </c>
      <c r="AX72" s="54">
        <f t="shared" si="7"/>
        <v>0</v>
      </c>
      <c r="AY72" s="54">
        <f t="shared" si="8"/>
        <v>0</v>
      </c>
      <c r="AZ72" s="54">
        <f t="shared" si="9"/>
        <v>0</v>
      </c>
      <c r="BA72" s="54">
        <f t="shared" si="10"/>
        <v>0</v>
      </c>
      <c r="BL72" s="79"/>
    </row>
    <row r="73" spans="1:64" ht="31.5" x14ac:dyDescent="0.25">
      <c r="A73" s="72" t="s">
        <v>107</v>
      </c>
      <c r="B73" s="32" t="s">
        <v>108</v>
      </c>
      <c r="C73" s="76" t="s">
        <v>117</v>
      </c>
      <c r="D73" s="54" t="s">
        <v>118</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4">
        <v>0</v>
      </c>
      <c r="AP73" s="54">
        <v>0</v>
      </c>
      <c r="AQ73" s="54">
        <v>0</v>
      </c>
      <c r="AR73" s="54">
        <v>0</v>
      </c>
      <c r="AS73" s="54">
        <v>0</v>
      </c>
      <c r="AT73" s="54">
        <v>0</v>
      </c>
      <c r="AU73" s="54">
        <f t="shared" si="4"/>
        <v>0</v>
      </c>
      <c r="AV73" s="54">
        <f t="shared" si="5"/>
        <v>0</v>
      </c>
      <c r="AW73" s="54">
        <f t="shared" si="6"/>
        <v>0</v>
      </c>
      <c r="AX73" s="54">
        <f t="shared" si="7"/>
        <v>0</v>
      </c>
      <c r="AY73" s="54">
        <f t="shared" si="8"/>
        <v>0</v>
      </c>
      <c r="AZ73" s="54">
        <f t="shared" si="9"/>
        <v>0</v>
      </c>
      <c r="BA73" s="54">
        <f t="shared" si="10"/>
        <v>0</v>
      </c>
      <c r="BL73" s="79"/>
    </row>
    <row r="74" spans="1:64" ht="31.5" x14ac:dyDescent="0.25">
      <c r="A74" s="72" t="s">
        <v>109</v>
      </c>
      <c r="B74" s="32" t="s">
        <v>110</v>
      </c>
      <c r="C74" s="76" t="s">
        <v>117</v>
      </c>
      <c r="D74" s="54" t="s">
        <v>118</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0</v>
      </c>
      <c r="AA74" s="54">
        <v>0</v>
      </c>
      <c r="AB74" s="54">
        <v>0</v>
      </c>
      <c r="AC74" s="54">
        <v>0</v>
      </c>
      <c r="AD74" s="54">
        <v>0</v>
      </c>
      <c r="AE74" s="54">
        <v>0</v>
      </c>
      <c r="AF74" s="54">
        <v>0</v>
      </c>
      <c r="AG74" s="54">
        <v>0</v>
      </c>
      <c r="AH74" s="54">
        <v>0</v>
      </c>
      <c r="AI74" s="54">
        <v>0</v>
      </c>
      <c r="AJ74" s="54">
        <v>0</v>
      </c>
      <c r="AK74" s="54">
        <v>0</v>
      </c>
      <c r="AL74" s="54">
        <v>0</v>
      </c>
      <c r="AM74" s="54">
        <v>0</v>
      </c>
      <c r="AN74" s="54">
        <v>0</v>
      </c>
      <c r="AO74" s="54">
        <v>0</v>
      </c>
      <c r="AP74" s="54">
        <v>0</v>
      </c>
      <c r="AQ74" s="54">
        <v>0</v>
      </c>
      <c r="AR74" s="54">
        <v>0</v>
      </c>
      <c r="AS74" s="54">
        <v>0</v>
      </c>
      <c r="AT74" s="54">
        <v>0</v>
      </c>
      <c r="AU74" s="54">
        <f t="shared" si="4"/>
        <v>0</v>
      </c>
      <c r="AV74" s="54">
        <f t="shared" si="5"/>
        <v>0</v>
      </c>
      <c r="AW74" s="54">
        <f t="shared" si="6"/>
        <v>0</v>
      </c>
      <c r="AX74" s="54">
        <f t="shared" si="7"/>
        <v>0</v>
      </c>
      <c r="AY74" s="54">
        <f t="shared" si="8"/>
        <v>0</v>
      </c>
      <c r="AZ74" s="54">
        <f t="shared" si="9"/>
        <v>0</v>
      </c>
      <c r="BA74" s="54">
        <f t="shared" si="10"/>
        <v>0</v>
      </c>
      <c r="BL74" s="79"/>
    </row>
    <row r="75" spans="1:64" ht="31.5" x14ac:dyDescent="0.25">
      <c r="A75" s="72" t="s">
        <v>111</v>
      </c>
      <c r="B75" s="32" t="s">
        <v>112</v>
      </c>
      <c r="C75" s="76" t="s">
        <v>117</v>
      </c>
      <c r="D75" s="54">
        <f>D76</f>
        <v>6.0610499999999998</v>
      </c>
      <c r="E75" s="54">
        <v>0</v>
      </c>
      <c r="F75" s="54">
        <f>F76</f>
        <v>6.0610499999999998</v>
      </c>
      <c r="G75" s="54">
        <f t="shared" ref="G75:K75" si="27">G76</f>
        <v>0.25</v>
      </c>
      <c r="H75" s="54">
        <f t="shared" si="27"/>
        <v>0</v>
      </c>
      <c r="I75" s="54">
        <f t="shared" si="27"/>
        <v>0.51</v>
      </c>
      <c r="J75" s="54">
        <f t="shared" si="27"/>
        <v>0</v>
      </c>
      <c r="K75" s="54">
        <f t="shared" si="27"/>
        <v>0</v>
      </c>
      <c r="L75" s="54">
        <v>0</v>
      </c>
      <c r="M75" s="54">
        <v>0</v>
      </c>
      <c r="N75" s="54">
        <v>0</v>
      </c>
      <c r="O75" s="54">
        <v>0</v>
      </c>
      <c r="P75" s="54">
        <v>0</v>
      </c>
      <c r="Q75" s="54">
        <v>0</v>
      </c>
      <c r="R75" s="54">
        <v>0</v>
      </c>
      <c r="S75" s="54">
        <v>0</v>
      </c>
      <c r="T75" s="54">
        <v>0</v>
      </c>
      <c r="U75" s="54">
        <v>0</v>
      </c>
      <c r="V75" s="54">
        <v>0</v>
      </c>
      <c r="W75" s="54">
        <v>0</v>
      </c>
      <c r="X75" s="54">
        <v>0</v>
      </c>
      <c r="Y75" s="54">
        <v>0</v>
      </c>
      <c r="Z75" s="54">
        <v>0</v>
      </c>
      <c r="AA75" s="54">
        <v>0</v>
      </c>
      <c r="AB75" s="54">
        <v>0</v>
      </c>
      <c r="AC75" s="54">
        <v>0</v>
      </c>
      <c r="AD75" s="54">
        <v>0</v>
      </c>
      <c r="AE75" s="54">
        <v>0</v>
      </c>
      <c r="AF75" s="54">
        <v>0</v>
      </c>
      <c r="AG75" s="54">
        <v>0</v>
      </c>
      <c r="AH75" s="54">
        <v>0</v>
      </c>
      <c r="AI75" s="54">
        <v>0</v>
      </c>
      <c r="AJ75" s="54">
        <v>0</v>
      </c>
      <c r="AK75" s="54">
        <v>0</v>
      </c>
      <c r="AL75" s="54">
        <v>0</v>
      </c>
      <c r="AM75" s="54">
        <v>0</v>
      </c>
      <c r="AN75" s="54">
        <v>0</v>
      </c>
      <c r="AO75" s="54">
        <v>0</v>
      </c>
      <c r="AP75" s="54">
        <v>0</v>
      </c>
      <c r="AQ75" s="54">
        <v>0</v>
      </c>
      <c r="AR75" s="54">
        <v>0</v>
      </c>
      <c r="AS75" s="54">
        <v>0</v>
      </c>
      <c r="AT75" s="54">
        <v>0</v>
      </c>
      <c r="AU75" s="54">
        <f t="shared" si="4"/>
        <v>0</v>
      </c>
      <c r="AV75" s="54">
        <f t="shared" si="5"/>
        <v>6.0610499999999998</v>
      </c>
      <c r="AW75" s="54">
        <f t="shared" si="6"/>
        <v>0.25</v>
      </c>
      <c r="AX75" s="54">
        <f t="shared" si="7"/>
        <v>0</v>
      </c>
      <c r="AY75" s="54">
        <f t="shared" si="8"/>
        <v>0.51</v>
      </c>
      <c r="AZ75" s="54">
        <f t="shared" si="9"/>
        <v>0</v>
      </c>
      <c r="BA75" s="54">
        <f t="shared" si="10"/>
        <v>0</v>
      </c>
      <c r="BL75" s="79"/>
    </row>
    <row r="76" spans="1:64" ht="31.5" x14ac:dyDescent="0.25">
      <c r="A76" s="72" t="s">
        <v>111</v>
      </c>
      <c r="B76" s="32" t="s">
        <v>500</v>
      </c>
      <c r="C76" s="73" t="s">
        <v>501</v>
      </c>
      <c r="D76" s="54">
        <f>F76</f>
        <v>6.0610499999999998</v>
      </c>
      <c r="E76" s="54">
        <v>0</v>
      </c>
      <c r="F76" s="54">
        <v>6.0610499999999998</v>
      </c>
      <c r="G76" s="54">
        <v>0.25</v>
      </c>
      <c r="H76" s="54">
        <v>0</v>
      </c>
      <c r="I76" s="54">
        <v>0.51</v>
      </c>
      <c r="J76" s="54">
        <v>0</v>
      </c>
      <c r="K76" s="54">
        <v>0</v>
      </c>
      <c r="L76" s="54">
        <v>0</v>
      </c>
      <c r="M76" s="54">
        <v>0</v>
      </c>
      <c r="N76" s="54">
        <v>0</v>
      </c>
      <c r="O76" s="54">
        <v>0</v>
      </c>
      <c r="P76" s="54">
        <v>0</v>
      </c>
      <c r="Q76" s="54">
        <v>0</v>
      </c>
      <c r="R76" s="54">
        <v>0</v>
      </c>
      <c r="S76" s="54">
        <v>0</v>
      </c>
      <c r="T76" s="54">
        <v>0</v>
      </c>
      <c r="U76" s="54">
        <v>0</v>
      </c>
      <c r="V76" s="54">
        <v>0</v>
      </c>
      <c r="W76" s="54">
        <v>0</v>
      </c>
      <c r="X76" s="54">
        <v>0</v>
      </c>
      <c r="Y76" s="54">
        <v>0</v>
      </c>
      <c r="Z76" s="54">
        <v>0</v>
      </c>
      <c r="AA76" s="54">
        <v>0</v>
      </c>
      <c r="AB76" s="54">
        <v>0</v>
      </c>
      <c r="AC76" s="54">
        <v>0</v>
      </c>
      <c r="AD76" s="54">
        <v>0</v>
      </c>
      <c r="AE76" s="54">
        <v>0</v>
      </c>
      <c r="AF76" s="54">
        <v>0</v>
      </c>
      <c r="AG76" s="54">
        <v>0</v>
      </c>
      <c r="AH76" s="54">
        <v>0</v>
      </c>
      <c r="AI76" s="54">
        <v>0</v>
      </c>
      <c r="AJ76" s="54">
        <v>0</v>
      </c>
      <c r="AK76" s="54">
        <v>0</v>
      </c>
      <c r="AL76" s="54">
        <v>0</v>
      </c>
      <c r="AM76" s="54">
        <v>0</v>
      </c>
      <c r="AN76" s="54">
        <v>0</v>
      </c>
      <c r="AO76" s="54">
        <v>0</v>
      </c>
      <c r="AP76" s="54">
        <v>0</v>
      </c>
      <c r="AQ76" s="54">
        <v>0</v>
      </c>
      <c r="AR76" s="54">
        <v>0</v>
      </c>
      <c r="AS76" s="54">
        <v>0</v>
      </c>
      <c r="AT76" s="54">
        <v>0</v>
      </c>
      <c r="AU76" s="54">
        <f t="shared" si="4"/>
        <v>0</v>
      </c>
      <c r="AV76" s="54">
        <f t="shared" si="5"/>
        <v>6.0610499999999998</v>
      </c>
      <c r="AW76" s="54">
        <f t="shared" si="6"/>
        <v>0.25</v>
      </c>
      <c r="AX76" s="54">
        <f t="shared" si="7"/>
        <v>0</v>
      </c>
      <c r="AY76" s="54">
        <f t="shared" si="8"/>
        <v>0.51</v>
      </c>
      <c r="AZ76" s="54">
        <f t="shared" si="9"/>
        <v>0</v>
      </c>
      <c r="BA76" s="54">
        <f t="shared" si="10"/>
        <v>0</v>
      </c>
      <c r="BL76" s="79"/>
    </row>
    <row r="77" spans="1:64" ht="31.5" x14ac:dyDescent="0.25">
      <c r="A77" s="72" t="s">
        <v>113</v>
      </c>
      <c r="B77" s="32" t="s">
        <v>114</v>
      </c>
      <c r="C77" s="76" t="s">
        <v>117</v>
      </c>
      <c r="D77" s="54" t="s">
        <v>118</v>
      </c>
      <c r="E77" s="54">
        <v>0</v>
      </c>
      <c r="F77" s="54">
        <v>0</v>
      </c>
      <c r="G77" s="54">
        <v>0</v>
      </c>
      <c r="H77" s="54">
        <v>0</v>
      </c>
      <c r="I77" s="54">
        <v>0</v>
      </c>
      <c r="J77" s="54">
        <v>0</v>
      </c>
      <c r="K77" s="54">
        <v>0</v>
      </c>
      <c r="L77" s="54">
        <v>0</v>
      </c>
      <c r="M77" s="54">
        <v>0</v>
      </c>
      <c r="N77" s="54">
        <v>0</v>
      </c>
      <c r="O77" s="54">
        <v>0</v>
      </c>
      <c r="P77" s="54">
        <v>0</v>
      </c>
      <c r="Q77" s="54">
        <v>0</v>
      </c>
      <c r="R77" s="54">
        <v>0</v>
      </c>
      <c r="S77" s="54">
        <v>0</v>
      </c>
      <c r="T77" s="54">
        <v>0</v>
      </c>
      <c r="U77" s="54">
        <v>0</v>
      </c>
      <c r="V77" s="54">
        <v>0</v>
      </c>
      <c r="W77" s="54">
        <v>0</v>
      </c>
      <c r="X77" s="54">
        <v>0</v>
      </c>
      <c r="Y77" s="54">
        <v>0</v>
      </c>
      <c r="Z77" s="54">
        <v>0</v>
      </c>
      <c r="AA77" s="54">
        <v>0</v>
      </c>
      <c r="AB77" s="54">
        <v>0</v>
      </c>
      <c r="AC77" s="54">
        <v>0</v>
      </c>
      <c r="AD77" s="54">
        <v>0</v>
      </c>
      <c r="AE77" s="54">
        <v>0</v>
      </c>
      <c r="AF77" s="54">
        <v>0</v>
      </c>
      <c r="AG77" s="54">
        <v>0</v>
      </c>
      <c r="AH77" s="54">
        <v>0</v>
      </c>
      <c r="AI77" s="54">
        <v>0</v>
      </c>
      <c r="AJ77" s="54">
        <v>0</v>
      </c>
      <c r="AK77" s="54">
        <v>0</v>
      </c>
      <c r="AL77" s="54">
        <v>0</v>
      </c>
      <c r="AM77" s="54">
        <v>0</v>
      </c>
      <c r="AN77" s="54">
        <v>0</v>
      </c>
      <c r="AO77" s="54">
        <v>0</v>
      </c>
      <c r="AP77" s="54">
        <v>0</v>
      </c>
      <c r="AQ77" s="54">
        <v>0</v>
      </c>
      <c r="AR77" s="54">
        <v>0</v>
      </c>
      <c r="AS77" s="54">
        <v>0</v>
      </c>
      <c r="AT77" s="54">
        <v>0</v>
      </c>
      <c r="AU77" s="54">
        <f t="shared" si="4"/>
        <v>0</v>
      </c>
      <c r="AV77" s="54">
        <f t="shared" si="5"/>
        <v>0</v>
      </c>
      <c r="AW77" s="54">
        <f t="shared" si="6"/>
        <v>0</v>
      </c>
      <c r="AX77" s="54">
        <f t="shared" si="7"/>
        <v>0</v>
      </c>
      <c r="AY77" s="54">
        <f t="shared" si="8"/>
        <v>0</v>
      </c>
      <c r="AZ77" s="54">
        <f t="shared" si="9"/>
        <v>0</v>
      </c>
      <c r="BA77" s="54">
        <f t="shared" si="10"/>
        <v>0</v>
      </c>
      <c r="BL77" s="79"/>
    </row>
    <row r="78" spans="1:64" x14ac:dyDescent="0.25">
      <c r="A78" s="72" t="s">
        <v>115</v>
      </c>
      <c r="B78" s="32" t="s">
        <v>116</v>
      </c>
      <c r="C78" s="76" t="s">
        <v>117</v>
      </c>
      <c r="D78" s="54">
        <f>D79+D81+D80</f>
        <v>33.513000000000005</v>
      </c>
      <c r="E78" s="54">
        <v>0</v>
      </c>
      <c r="F78" s="54">
        <f>SUM(F79:F81)</f>
        <v>2.0529999999999999</v>
      </c>
      <c r="G78" s="54">
        <f t="shared" ref="G78:K78" si="28">SUM(G79:G81)</f>
        <v>0</v>
      </c>
      <c r="H78" s="54">
        <f t="shared" si="28"/>
        <v>0</v>
      </c>
      <c r="I78" s="54">
        <f t="shared" si="28"/>
        <v>0</v>
      </c>
      <c r="J78" s="54">
        <f t="shared" si="28"/>
        <v>0</v>
      </c>
      <c r="K78" s="54">
        <f t="shared" si="28"/>
        <v>1</v>
      </c>
      <c r="L78" s="54">
        <v>0</v>
      </c>
      <c r="M78" s="54">
        <f>SUM(M79:M81)</f>
        <v>7.99</v>
      </c>
      <c r="N78" s="54">
        <f t="shared" ref="N78:R78" si="29">SUM(N79:N81)</f>
        <v>0</v>
      </c>
      <c r="O78" s="54">
        <f t="shared" si="29"/>
        <v>0</v>
      </c>
      <c r="P78" s="54">
        <f t="shared" si="29"/>
        <v>0</v>
      </c>
      <c r="Q78" s="54">
        <f t="shared" si="29"/>
        <v>0</v>
      </c>
      <c r="R78" s="54">
        <f t="shared" si="29"/>
        <v>1</v>
      </c>
      <c r="S78" s="54">
        <v>0</v>
      </c>
      <c r="T78" s="54">
        <f>SUM(T79:T81)</f>
        <v>13.54</v>
      </c>
      <c r="U78" s="54">
        <f t="shared" ref="U78:Y78" si="30">SUM(U79:U81)</f>
        <v>0</v>
      </c>
      <c r="V78" s="54">
        <f t="shared" si="30"/>
        <v>0</v>
      </c>
      <c r="W78" s="54">
        <f t="shared" si="30"/>
        <v>0</v>
      </c>
      <c r="X78" s="54">
        <f t="shared" si="30"/>
        <v>0</v>
      </c>
      <c r="Y78" s="54">
        <f t="shared" si="30"/>
        <v>4</v>
      </c>
      <c r="Z78" s="54">
        <v>0</v>
      </c>
      <c r="AA78" s="54">
        <f>SUM(AA79:AA81)</f>
        <v>9.93</v>
      </c>
      <c r="AB78" s="54">
        <f t="shared" ref="AB78:AF78" si="31">SUM(AB79:AB81)</f>
        <v>0</v>
      </c>
      <c r="AC78" s="54">
        <f t="shared" si="31"/>
        <v>0</v>
      </c>
      <c r="AD78" s="54">
        <f t="shared" si="31"/>
        <v>0</v>
      </c>
      <c r="AE78" s="54">
        <f t="shared" si="31"/>
        <v>0</v>
      </c>
      <c r="AF78" s="54">
        <f t="shared" si="31"/>
        <v>3</v>
      </c>
      <c r="AG78" s="54">
        <v>0</v>
      </c>
      <c r="AH78" s="54">
        <f>SUM(AH79:AH81)</f>
        <v>0</v>
      </c>
      <c r="AI78" s="54">
        <f t="shared" ref="AI78:AM78" si="32">SUM(AI79:AI81)</f>
        <v>0</v>
      </c>
      <c r="AJ78" s="54">
        <f t="shared" si="32"/>
        <v>0</v>
      </c>
      <c r="AK78" s="54">
        <f t="shared" si="32"/>
        <v>0</v>
      </c>
      <c r="AL78" s="54">
        <f t="shared" si="32"/>
        <v>0</v>
      </c>
      <c r="AM78" s="54">
        <f t="shared" si="32"/>
        <v>0</v>
      </c>
      <c r="AN78" s="54">
        <v>0</v>
      </c>
      <c r="AO78" s="54">
        <f>SUM(AO79:AO81)</f>
        <v>0</v>
      </c>
      <c r="AP78" s="54">
        <f t="shared" ref="AP78:AT78" si="33">SUM(AP79:AP81)</f>
        <v>0</v>
      </c>
      <c r="AQ78" s="54">
        <f t="shared" si="33"/>
        <v>0</v>
      </c>
      <c r="AR78" s="54">
        <f t="shared" si="33"/>
        <v>0</v>
      </c>
      <c r="AS78" s="54">
        <f t="shared" si="33"/>
        <v>0</v>
      </c>
      <c r="AT78" s="54">
        <f t="shared" si="33"/>
        <v>0</v>
      </c>
      <c r="AU78" s="54">
        <f t="shared" si="4"/>
        <v>0</v>
      </c>
      <c r="AV78" s="54">
        <f t="shared" si="5"/>
        <v>33.512999999999998</v>
      </c>
      <c r="AW78" s="54">
        <f t="shared" si="6"/>
        <v>0</v>
      </c>
      <c r="AX78" s="54">
        <f t="shared" si="7"/>
        <v>0</v>
      </c>
      <c r="AY78" s="54">
        <f t="shared" si="8"/>
        <v>0</v>
      </c>
      <c r="AZ78" s="54">
        <f t="shared" si="9"/>
        <v>0</v>
      </c>
      <c r="BA78" s="54">
        <f t="shared" si="10"/>
        <v>9</v>
      </c>
      <c r="BL78" s="79"/>
    </row>
    <row r="79" spans="1:64" ht="63" x14ac:dyDescent="0.25">
      <c r="A79" s="72" t="s">
        <v>115</v>
      </c>
      <c r="B79" s="32" t="s">
        <v>502</v>
      </c>
      <c r="C79" s="73" t="s">
        <v>503</v>
      </c>
      <c r="D79" s="54">
        <v>2.0529999999999999</v>
      </c>
      <c r="E79" s="54">
        <v>0</v>
      </c>
      <c r="F79" s="54">
        <f>D79</f>
        <v>2.0529999999999999</v>
      </c>
      <c r="G79" s="54">
        <v>0</v>
      </c>
      <c r="H79" s="54">
        <v>0</v>
      </c>
      <c r="I79" s="54">
        <v>0</v>
      </c>
      <c r="J79" s="54">
        <v>0</v>
      </c>
      <c r="K79" s="54">
        <v>1</v>
      </c>
      <c r="L79" s="54">
        <v>0</v>
      </c>
      <c r="M79" s="54">
        <v>0</v>
      </c>
      <c r="N79" s="54">
        <v>0</v>
      </c>
      <c r="O79" s="54">
        <v>0</v>
      </c>
      <c r="P79" s="54">
        <v>0</v>
      </c>
      <c r="Q79" s="54">
        <v>0</v>
      </c>
      <c r="R79" s="54">
        <v>0</v>
      </c>
      <c r="S79" s="54">
        <v>0</v>
      </c>
      <c r="T79" s="54">
        <v>0</v>
      </c>
      <c r="U79" s="54">
        <v>0</v>
      </c>
      <c r="V79" s="54">
        <v>0</v>
      </c>
      <c r="W79" s="54">
        <v>0</v>
      </c>
      <c r="X79" s="54">
        <v>0</v>
      </c>
      <c r="Y79" s="54">
        <v>0</v>
      </c>
      <c r="Z79" s="54">
        <v>0</v>
      </c>
      <c r="AA79" s="54">
        <v>0</v>
      </c>
      <c r="AB79" s="54">
        <v>0</v>
      </c>
      <c r="AC79" s="54">
        <v>0</v>
      </c>
      <c r="AD79" s="54">
        <v>0</v>
      </c>
      <c r="AE79" s="54">
        <v>0</v>
      </c>
      <c r="AF79" s="54">
        <v>0</v>
      </c>
      <c r="AG79" s="54">
        <v>0</v>
      </c>
      <c r="AH79" s="54">
        <v>0</v>
      </c>
      <c r="AI79" s="54">
        <v>0</v>
      </c>
      <c r="AJ79" s="54">
        <v>0</v>
      </c>
      <c r="AK79" s="54">
        <v>0</v>
      </c>
      <c r="AL79" s="54">
        <v>0</v>
      </c>
      <c r="AM79" s="54">
        <v>0</v>
      </c>
      <c r="AN79" s="54">
        <v>0</v>
      </c>
      <c r="AO79" s="54">
        <v>0</v>
      </c>
      <c r="AP79" s="54">
        <v>0</v>
      </c>
      <c r="AQ79" s="54">
        <v>0</v>
      </c>
      <c r="AR79" s="54">
        <v>0</v>
      </c>
      <c r="AS79" s="54">
        <v>0</v>
      </c>
      <c r="AT79" s="54">
        <v>0</v>
      </c>
      <c r="AU79" s="54">
        <f t="shared" si="4"/>
        <v>0</v>
      </c>
      <c r="AV79" s="54">
        <f t="shared" si="5"/>
        <v>2.0529999999999999</v>
      </c>
      <c r="AW79" s="54">
        <f t="shared" si="6"/>
        <v>0</v>
      </c>
      <c r="AX79" s="54">
        <f t="shared" si="7"/>
        <v>0</v>
      </c>
      <c r="AY79" s="54">
        <f t="shared" si="8"/>
        <v>0</v>
      </c>
      <c r="AZ79" s="54">
        <f t="shared" si="9"/>
        <v>0</v>
      </c>
      <c r="BA79" s="54">
        <f t="shared" si="10"/>
        <v>1</v>
      </c>
      <c r="BL79" s="79"/>
    </row>
    <row r="80" spans="1:64" ht="78.75" x14ac:dyDescent="0.25">
      <c r="A80" s="72" t="s">
        <v>115</v>
      </c>
      <c r="B80" s="32" t="s">
        <v>504</v>
      </c>
      <c r="C80" s="73" t="s">
        <v>505</v>
      </c>
      <c r="D80" s="54">
        <f>AA80</f>
        <v>6.25</v>
      </c>
      <c r="E80" s="54">
        <v>0</v>
      </c>
      <c r="F80" s="54">
        <v>0</v>
      </c>
      <c r="G80" s="54">
        <v>0</v>
      </c>
      <c r="H80" s="54">
        <v>0</v>
      </c>
      <c r="I80" s="54">
        <v>0</v>
      </c>
      <c r="J80" s="54">
        <v>0</v>
      </c>
      <c r="K80" s="54">
        <v>0</v>
      </c>
      <c r="L80" s="54">
        <v>0</v>
      </c>
      <c r="M80" s="54">
        <v>0</v>
      </c>
      <c r="N80" s="54">
        <v>0</v>
      </c>
      <c r="O80" s="54">
        <v>0</v>
      </c>
      <c r="P80" s="54">
        <v>0</v>
      </c>
      <c r="Q80" s="54">
        <v>0</v>
      </c>
      <c r="R80" s="54">
        <v>0</v>
      </c>
      <c r="S80" s="54">
        <v>0</v>
      </c>
      <c r="T80" s="54">
        <v>0</v>
      </c>
      <c r="U80" s="54">
        <v>0</v>
      </c>
      <c r="V80" s="54">
        <v>0</v>
      </c>
      <c r="W80" s="54">
        <v>0</v>
      </c>
      <c r="X80" s="54">
        <v>0</v>
      </c>
      <c r="Y80" s="54">
        <v>0</v>
      </c>
      <c r="Z80" s="54">
        <v>0</v>
      </c>
      <c r="AA80" s="54">
        <v>6.25</v>
      </c>
      <c r="AB80" s="54">
        <v>0</v>
      </c>
      <c r="AC80" s="54">
        <v>0</v>
      </c>
      <c r="AD80" s="54">
        <v>0</v>
      </c>
      <c r="AE80" s="54">
        <v>0</v>
      </c>
      <c r="AF80" s="54">
        <v>1</v>
      </c>
      <c r="AG80" s="54">
        <v>0</v>
      </c>
      <c r="AH80" s="54">
        <v>0</v>
      </c>
      <c r="AI80" s="54">
        <v>0</v>
      </c>
      <c r="AJ80" s="54">
        <v>0</v>
      </c>
      <c r="AK80" s="54">
        <v>0</v>
      </c>
      <c r="AL80" s="54">
        <v>0</v>
      </c>
      <c r="AM80" s="54">
        <v>0</v>
      </c>
      <c r="AN80" s="54">
        <v>0</v>
      </c>
      <c r="AO80" s="54">
        <v>0</v>
      </c>
      <c r="AP80" s="54">
        <v>0</v>
      </c>
      <c r="AQ80" s="54">
        <v>0</v>
      </c>
      <c r="AR80" s="54">
        <v>0</v>
      </c>
      <c r="AS80" s="54">
        <v>0</v>
      </c>
      <c r="AT80" s="54">
        <v>0</v>
      </c>
      <c r="AU80" s="54">
        <f t="shared" si="4"/>
        <v>0</v>
      </c>
      <c r="AV80" s="54">
        <f t="shared" si="5"/>
        <v>6.25</v>
      </c>
      <c r="AW80" s="54">
        <f t="shared" si="6"/>
        <v>0</v>
      </c>
      <c r="AX80" s="54">
        <f t="shared" si="7"/>
        <v>0</v>
      </c>
      <c r="AY80" s="54">
        <f t="shared" si="8"/>
        <v>0</v>
      </c>
      <c r="AZ80" s="54">
        <f t="shared" si="9"/>
        <v>0</v>
      </c>
      <c r="BA80" s="54">
        <f t="shared" si="10"/>
        <v>1</v>
      </c>
      <c r="BL80" s="79"/>
    </row>
    <row r="81" spans="1:64" ht="31.5" x14ac:dyDescent="0.25">
      <c r="A81" s="72" t="s">
        <v>115</v>
      </c>
      <c r="B81" s="32" t="s">
        <v>506</v>
      </c>
      <c r="C81" s="73" t="s">
        <v>507</v>
      </c>
      <c r="D81" s="54">
        <v>25.21</v>
      </c>
      <c r="E81" s="54">
        <v>0</v>
      </c>
      <c r="F81" s="54">
        <v>0</v>
      </c>
      <c r="G81" s="54">
        <v>0</v>
      </c>
      <c r="H81" s="54">
        <v>0</v>
      </c>
      <c r="I81" s="54">
        <v>0</v>
      </c>
      <c r="J81" s="54">
        <v>0</v>
      </c>
      <c r="K81" s="54">
        <v>0</v>
      </c>
      <c r="L81" s="54">
        <v>0</v>
      </c>
      <c r="M81" s="54">
        <v>7.99</v>
      </c>
      <c r="N81" s="54">
        <v>0</v>
      </c>
      <c r="O81" s="54">
        <v>0</v>
      </c>
      <c r="P81" s="54">
        <v>0</v>
      </c>
      <c r="Q81" s="54">
        <v>0</v>
      </c>
      <c r="R81" s="54">
        <v>1</v>
      </c>
      <c r="S81" s="54">
        <v>0</v>
      </c>
      <c r="T81" s="54">
        <v>13.54</v>
      </c>
      <c r="U81" s="54">
        <v>0</v>
      </c>
      <c r="V81" s="54">
        <v>0</v>
      </c>
      <c r="W81" s="54">
        <v>0</v>
      </c>
      <c r="X81" s="54">
        <v>0</v>
      </c>
      <c r="Y81" s="54">
        <v>4</v>
      </c>
      <c r="Z81" s="54">
        <v>0</v>
      </c>
      <c r="AA81" s="54">
        <v>3.68</v>
      </c>
      <c r="AB81" s="54">
        <v>0</v>
      </c>
      <c r="AC81" s="54">
        <v>0</v>
      </c>
      <c r="AD81" s="54">
        <v>0</v>
      </c>
      <c r="AE81" s="54">
        <v>0</v>
      </c>
      <c r="AF81" s="54">
        <v>2</v>
      </c>
      <c r="AG81" s="54">
        <v>0</v>
      </c>
      <c r="AH81" s="54">
        <v>0</v>
      </c>
      <c r="AI81" s="54">
        <v>0</v>
      </c>
      <c r="AJ81" s="54">
        <v>0</v>
      </c>
      <c r="AK81" s="54">
        <v>0</v>
      </c>
      <c r="AL81" s="54">
        <v>0</v>
      </c>
      <c r="AM81" s="54">
        <v>0</v>
      </c>
      <c r="AN81" s="54">
        <v>0</v>
      </c>
      <c r="AO81" s="54">
        <v>0</v>
      </c>
      <c r="AP81" s="54">
        <v>0</v>
      </c>
      <c r="AQ81" s="54">
        <v>0</v>
      </c>
      <c r="AR81" s="54">
        <v>0</v>
      </c>
      <c r="AS81" s="54">
        <v>0</v>
      </c>
      <c r="AT81" s="54">
        <v>0</v>
      </c>
      <c r="AU81" s="54">
        <f t="shared" si="4"/>
        <v>0</v>
      </c>
      <c r="AV81" s="54">
        <f t="shared" si="5"/>
        <v>25.21</v>
      </c>
      <c r="AW81" s="54">
        <f t="shared" si="6"/>
        <v>0</v>
      </c>
      <c r="AX81" s="54">
        <f t="shared" si="7"/>
        <v>0</v>
      </c>
      <c r="AY81" s="54">
        <f t="shared" si="8"/>
        <v>0</v>
      </c>
      <c r="AZ81" s="54">
        <f t="shared" si="9"/>
        <v>0</v>
      </c>
      <c r="BA81" s="54">
        <f t="shared" si="10"/>
        <v>7</v>
      </c>
      <c r="BL81" s="79"/>
    </row>
  </sheetData>
  <mergeCells count="33">
    <mergeCell ref="AH19:AM19"/>
    <mergeCell ref="E16:BA16"/>
    <mergeCell ref="T19:Y19"/>
    <mergeCell ref="AS2:BA2"/>
    <mergeCell ref="AN18:AT18"/>
    <mergeCell ref="Z18:AF18"/>
    <mergeCell ref="S17:Y17"/>
    <mergeCell ref="A11:BA11"/>
    <mergeCell ref="A13:BA13"/>
    <mergeCell ref="A10:BA10"/>
    <mergeCell ref="A14:BA14"/>
    <mergeCell ref="A15:BA15"/>
    <mergeCell ref="A16:A20"/>
    <mergeCell ref="B16:B20"/>
    <mergeCell ref="C16:C20"/>
    <mergeCell ref="AG17:AM17"/>
    <mergeCell ref="AG18:AM18"/>
    <mergeCell ref="AN17:AT17"/>
    <mergeCell ref="D19:D20"/>
    <mergeCell ref="F19:K19"/>
    <mergeCell ref="M19:R19"/>
    <mergeCell ref="AV19:BA19"/>
    <mergeCell ref="AU17:BA17"/>
    <mergeCell ref="AU18:BA18"/>
    <mergeCell ref="S18:Y18"/>
    <mergeCell ref="AO19:AT19"/>
    <mergeCell ref="Z17:AF17"/>
    <mergeCell ref="AA19:AF19"/>
    <mergeCell ref="D16:D18"/>
    <mergeCell ref="L17:R17"/>
    <mergeCell ref="E18:K18"/>
    <mergeCell ref="L18:R18"/>
    <mergeCell ref="E17:K17"/>
  </mergeCells>
  <phoneticPr fontId="21" type="noConversion"/>
  <printOptions horizontalCentered="1"/>
  <pageMargins left="0.70866141732283472" right="0.70866141732283472" top="0.74803149606299213" bottom="0.74803149606299213" header="0.31496062992125984" footer="0.31496062992125984"/>
  <pageSetup paperSize="8" scale="24" fitToHeight="0" orientation="landscape" r:id="rId1"/>
  <ignoredErrors>
    <ignoredError sqref="F21"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26</vt:i4>
      </vt:variant>
    </vt:vector>
  </HeadingPairs>
  <TitlesOfParts>
    <vt:vector size="39" baseType="lpstr">
      <vt:lpstr>1</vt:lpstr>
      <vt:lpstr>2</vt:lpstr>
      <vt:lpstr>3.1</vt:lpstr>
      <vt:lpstr>3.2</vt:lpstr>
      <vt:lpstr>3.3</vt:lpstr>
      <vt:lpstr>3.4</vt:lpstr>
      <vt:lpstr>3.5</vt:lpstr>
      <vt:lpstr>3.6</vt:lpstr>
      <vt:lpstr>4</vt:lpstr>
      <vt:lpstr>5</vt:lpstr>
      <vt:lpstr>6</vt:lpstr>
      <vt:lpstr>7</vt:lpstr>
      <vt:lpstr>8</vt:lpstr>
      <vt:lpstr>'1'!Заголовки_для_печати</vt:lpstr>
      <vt:lpstr>'2'!Заголовки_для_печати</vt:lpstr>
      <vt:lpstr>'3.1'!Заголовки_для_печати</vt:lpstr>
      <vt:lpstr>'3.2'!Заголовки_для_печати</vt:lpstr>
      <vt:lpstr>'3.3'!Заголовки_для_печати</vt:lpstr>
      <vt:lpstr>'3.4'!Заголовки_для_печати</vt:lpstr>
      <vt:lpstr>'3.5'!Заголовки_для_печати</vt:lpstr>
      <vt:lpstr>'3.6'!Заголовки_для_печати</vt:lpstr>
      <vt:lpstr>'4'!Заголовки_для_печати</vt:lpstr>
      <vt:lpstr>'5'!Заголовки_для_печати</vt:lpstr>
      <vt:lpstr>'6'!Заголовки_для_печати</vt:lpstr>
      <vt:lpstr>'7'!Заголовки_для_печати</vt:lpstr>
      <vt:lpstr>'8'!Заголовки_для_печати</vt:lpstr>
      <vt:lpstr>'1'!Область_печати</vt:lpstr>
      <vt:lpstr>'2'!Область_печати</vt:lpstr>
      <vt:lpstr>'3.1'!Область_печати</vt:lpstr>
      <vt:lpstr>'3.2'!Область_печати</vt:lpstr>
      <vt:lpstr>'3.3'!Область_печати</vt:lpstr>
      <vt:lpstr>'3.4'!Область_печати</vt:lpstr>
      <vt:lpstr>'3.5'!Область_печати</vt:lpstr>
      <vt:lpstr>'3.6'!Область_печати</vt:lpstr>
      <vt:lpstr>'4'!Область_печати</vt:lpstr>
      <vt:lpstr>'5'!Область_печати</vt:lpstr>
      <vt:lpstr>'6'!Область_печати</vt:lpstr>
      <vt:lpstr>'7'!Область_печати</vt:lpstr>
      <vt:lpstr>'8'!Область_печати</vt:lpstr>
    </vt:vector>
  </TitlesOfParts>
  <Company>garant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garant</dc:creator>
  <cp:lastModifiedBy>КУЗЬМИНА Евгения Александровна</cp:lastModifiedBy>
  <cp:lastPrinted>2025-12-01T12:40:04Z</cp:lastPrinted>
  <dcterms:created xsi:type="dcterms:W3CDTF">2004-09-19T06:34:55Z</dcterms:created>
  <dcterms:modified xsi:type="dcterms:W3CDTF">2025-12-01T12:44:14Z</dcterms:modified>
</cp:coreProperties>
</file>